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 tabRatio="894"/>
  </bookViews>
  <sheets>
    <sheet name="附件1 新能源汽车购置补贴" sheetId="11" r:id="rId1"/>
    <sheet name="附件2 运营补助" sheetId="17" r:id="rId2"/>
  </sheets>
  <definedNames>
    <definedName name="_xlnm._FilterDatabase" localSheetId="0" hidden="1">'附件1 新能源汽车购置补贴'!$A$1:$K$1254</definedName>
    <definedName name="_xlnm.Print_Area" localSheetId="1">'附件2 运营补助'!$A$1:$R$119</definedName>
    <definedName name="_xlnm.Print_Titles" localSheetId="0">'附件1 新能源汽车购置补贴'!$4:$4</definedName>
    <definedName name="_xlnm.Print_Titles" localSheetId="1">'附件2 运营补助'!$3:$5</definedName>
  </definedNames>
  <calcPr calcId="125725"/>
</workbook>
</file>

<file path=xl/calcChain.xml><?xml version="1.0" encoding="utf-8"?>
<calcChain xmlns="http://schemas.openxmlformats.org/spreadsheetml/2006/main">
  <c r="R119" i="17"/>
  <c r="Q119"/>
  <c r="P119"/>
  <c r="O119"/>
  <c r="N119"/>
  <c r="M119"/>
  <c r="L119"/>
  <c r="K119"/>
  <c r="J119"/>
  <c r="I119"/>
  <c r="H119"/>
  <c r="G119"/>
  <c r="F119"/>
  <c r="E119"/>
  <c r="D119"/>
  <c r="R118"/>
  <c r="P118"/>
  <c r="N118"/>
  <c r="L118"/>
  <c r="H118"/>
  <c r="D118"/>
  <c r="R117"/>
  <c r="P117"/>
  <c r="N117"/>
  <c r="L117"/>
  <c r="H117"/>
  <c r="D117"/>
  <c r="R116"/>
  <c r="Q116"/>
  <c r="P116"/>
  <c r="O116"/>
  <c r="N116"/>
  <c r="M116"/>
  <c r="L116"/>
  <c r="K116"/>
  <c r="J116"/>
  <c r="I116"/>
  <c r="H116"/>
  <c r="G116"/>
  <c r="F116"/>
  <c r="E116"/>
  <c r="D116"/>
  <c r="R115"/>
  <c r="P115"/>
  <c r="N115"/>
  <c r="L115"/>
  <c r="H115"/>
  <c r="D115"/>
  <c r="R114"/>
  <c r="P114"/>
  <c r="N114"/>
  <c r="L114"/>
  <c r="H114"/>
  <c r="D114"/>
  <c r="R113"/>
  <c r="Q113"/>
  <c r="P113"/>
  <c r="O113"/>
  <c r="N113"/>
  <c r="M113"/>
  <c r="L113"/>
  <c r="K113"/>
  <c r="J113"/>
  <c r="I113"/>
  <c r="H113"/>
  <c r="G113"/>
  <c r="F113"/>
  <c r="E113"/>
  <c r="D113"/>
  <c r="R112"/>
  <c r="P112"/>
  <c r="N112"/>
  <c r="L112"/>
  <c r="H112"/>
  <c r="D112"/>
  <c r="R111"/>
  <c r="P111"/>
  <c r="N111"/>
  <c r="L111"/>
  <c r="H111"/>
  <c r="D111"/>
  <c r="R110"/>
  <c r="Q110"/>
  <c r="P110"/>
  <c r="O110"/>
  <c r="N110"/>
  <c r="M110"/>
  <c r="L110"/>
  <c r="K110"/>
  <c r="J110"/>
  <c r="I110"/>
  <c r="H110"/>
  <c r="G110"/>
  <c r="F110"/>
  <c r="E110"/>
  <c r="D110"/>
  <c r="R109"/>
  <c r="P109"/>
  <c r="N109"/>
  <c r="L109"/>
  <c r="H109"/>
  <c r="D109"/>
  <c r="R108"/>
  <c r="P108"/>
  <c r="N108"/>
  <c r="L108"/>
  <c r="H108"/>
  <c r="D108"/>
  <c r="R107"/>
  <c r="Q107"/>
  <c r="P107"/>
  <c r="O107"/>
  <c r="N107"/>
  <c r="M107"/>
  <c r="L107"/>
  <c r="K107"/>
  <c r="J107"/>
  <c r="I107"/>
  <c r="H107"/>
  <c r="G107"/>
  <c r="F107"/>
  <c r="E107"/>
  <c r="D107"/>
  <c r="R106"/>
  <c r="P106"/>
  <c r="N106"/>
  <c r="L106"/>
  <c r="H106"/>
  <c r="D106"/>
  <c r="R105"/>
  <c r="P105"/>
  <c r="N105"/>
  <c r="L105"/>
  <c r="H105"/>
  <c r="D105"/>
  <c r="R104"/>
  <c r="Q104"/>
  <c r="P104"/>
  <c r="O104"/>
  <c r="N104"/>
  <c r="M104"/>
  <c r="L104"/>
  <c r="K104"/>
  <c r="J104"/>
  <c r="I104"/>
  <c r="H104"/>
  <c r="G104"/>
  <c r="F104"/>
  <c r="E104"/>
  <c r="D104"/>
  <c r="R103"/>
  <c r="P103"/>
  <c r="N103"/>
  <c r="L103"/>
  <c r="H103"/>
  <c r="D103"/>
  <c r="R102"/>
  <c r="P102"/>
  <c r="N102"/>
  <c r="L102"/>
  <c r="H102"/>
  <c r="D102"/>
  <c r="R101"/>
  <c r="Q101"/>
  <c r="P101"/>
  <c r="O101"/>
  <c r="N101"/>
  <c r="M101"/>
  <c r="L101"/>
  <c r="K101"/>
  <c r="J101"/>
  <c r="I101"/>
  <c r="H101"/>
  <c r="G101"/>
  <c r="F101"/>
  <c r="E101"/>
  <c r="D101"/>
  <c r="R100"/>
  <c r="P100"/>
  <c r="N100"/>
  <c r="L100"/>
  <c r="H100"/>
  <c r="D100"/>
  <c r="R99"/>
  <c r="P99"/>
  <c r="N99"/>
  <c r="L99"/>
  <c r="H99"/>
  <c r="D99"/>
  <c r="R98"/>
  <c r="Q98"/>
  <c r="P98"/>
  <c r="O98"/>
  <c r="N98"/>
  <c r="M98"/>
  <c r="L98"/>
  <c r="K98"/>
  <c r="J98"/>
  <c r="I98"/>
  <c r="H98"/>
  <c r="G98"/>
  <c r="F98"/>
  <c r="E98"/>
  <c r="D98"/>
  <c r="R97"/>
  <c r="P97"/>
  <c r="N97"/>
  <c r="L97"/>
  <c r="H97"/>
  <c r="D97"/>
  <c r="R96"/>
  <c r="P96"/>
  <c r="N96"/>
  <c r="L96"/>
  <c r="H96"/>
  <c r="D96"/>
  <c r="R95"/>
  <c r="Q95"/>
  <c r="P95"/>
  <c r="O95"/>
  <c r="N95"/>
  <c r="M95"/>
  <c r="L95"/>
  <c r="K95"/>
  <c r="J95"/>
  <c r="I95"/>
  <c r="H95"/>
  <c r="G95"/>
  <c r="F95"/>
  <c r="E95"/>
  <c r="D95"/>
  <c r="R94"/>
  <c r="P94"/>
  <c r="N94"/>
  <c r="L94"/>
  <c r="H94"/>
  <c r="D94"/>
  <c r="R93"/>
  <c r="P93"/>
  <c r="N93"/>
  <c r="L93"/>
  <c r="H93"/>
  <c r="D93"/>
  <c r="R92"/>
  <c r="Q92"/>
  <c r="P92"/>
  <c r="O92"/>
  <c r="N92"/>
  <c r="M92"/>
  <c r="L92"/>
  <c r="K92"/>
  <c r="J92"/>
  <c r="I92"/>
  <c r="H92"/>
  <c r="G92"/>
  <c r="F92"/>
  <c r="E92"/>
  <c r="D92"/>
  <c r="R91"/>
  <c r="P91"/>
  <c r="N91"/>
  <c r="L91"/>
  <c r="H91"/>
  <c r="D91"/>
  <c r="R90"/>
  <c r="P90"/>
  <c r="N90"/>
  <c r="L90"/>
  <c r="H90"/>
  <c r="D90"/>
  <c r="R89"/>
  <c r="Q89"/>
  <c r="P89"/>
  <c r="O89"/>
  <c r="N89"/>
  <c r="M89"/>
  <c r="L89"/>
  <c r="K89"/>
  <c r="J89"/>
  <c r="I89"/>
  <c r="H89"/>
  <c r="G89"/>
  <c r="F89"/>
  <c r="E89"/>
  <c r="D89"/>
  <c r="R88"/>
  <c r="P88"/>
  <c r="N88"/>
  <c r="L88"/>
  <c r="H88"/>
  <c r="D88"/>
  <c r="R87"/>
  <c r="P87"/>
  <c r="N87"/>
  <c r="L87"/>
  <c r="H87"/>
  <c r="D87"/>
  <c r="R86"/>
  <c r="Q86"/>
  <c r="P86"/>
  <c r="O86"/>
  <c r="N86"/>
  <c r="M86"/>
  <c r="L86"/>
  <c r="K86"/>
  <c r="J86"/>
  <c r="I86"/>
  <c r="H86"/>
  <c r="G86"/>
  <c r="F86"/>
  <c r="E86"/>
  <c r="D86"/>
  <c r="R85"/>
  <c r="P85"/>
  <c r="N85"/>
  <c r="L85"/>
  <c r="H85"/>
  <c r="D85"/>
  <c r="R84"/>
  <c r="P84"/>
  <c r="N84"/>
  <c r="L84"/>
  <c r="H84"/>
  <c r="D84"/>
  <c r="R83"/>
  <c r="Q83"/>
  <c r="P83"/>
  <c r="O83"/>
  <c r="N83"/>
  <c r="M83"/>
  <c r="L83"/>
  <c r="K83"/>
  <c r="J83"/>
  <c r="I83"/>
  <c r="H83"/>
  <c r="G83"/>
  <c r="F83"/>
  <c r="E83"/>
  <c r="D83"/>
  <c r="R82"/>
  <c r="P82"/>
  <c r="N82"/>
  <c r="L82"/>
  <c r="H82"/>
  <c r="D82"/>
  <c r="R81"/>
  <c r="P81"/>
  <c r="N81"/>
  <c r="L81"/>
  <c r="H81"/>
  <c r="D81"/>
  <c r="R80"/>
  <c r="Q80"/>
  <c r="P80"/>
  <c r="O80"/>
  <c r="N80"/>
  <c r="M80"/>
  <c r="L80"/>
  <c r="K80"/>
  <c r="J80"/>
  <c r="I80"/>
  <c r="H80"/>
  <c r="G80"/>
  <c r="F80"/>
  <c r="E80"/>
  <c r="D80"/>
  <c r="R79"/>
  <c r="P79"/>
  <c r="N79"/>
  <c r="L79"/>
  <c r="H79"/>
  <c r="D79"/>
  <c r="R78"/>
  <c r="P78"/>
  <c r="N78"/>
  <c r="L78"/>
  <c r="H78"/>
  <c r="D78"/>
  <c r="R77"/>
  <c r="Q77"/>
  <c r="P77"/>
  <c r="O77"/>
  <c r="N77"/>
  <c r="M77"/>
  <c r="L77"/>
  <c r="K77"/>
  <c r="J77"/>
  <c r="I77"/>
  <c r="H77"/>
  <c r="G77"/>
  <c r="F77"/>
  <c r="E77"/>
  <c r="D77"/>
  <c r="R76"/>
  <c r="P76"/>
  <c r="N76"/>
  <c r="L76"/>
  <c r="H76"/>
  <c r="D76"/>
  <c r="R75"/>
  <c r="P75"/>
  <c r="N75"/>
  <c r="L75"/>
  <c r="H75"/>
  <c r="D75"/>
  <c r="R74"/>
  <c r="Q74"/>
  <c r="P74"/>
  <c r="O74"/>
  <c r="N74"/>
  <c r="M74"/>
  <c r="L74"/>
  <c r="K74"/>
  <c r="J74"/>
  <c r="I74"/>
  <c r="H74"/>
  <c r="G74"/>
  <c r="F74"/>
  <c r="E74"/>
  <c r="D74"/>
  <c r="R73"/>
  <c r="P73"/>
  <c r="N73"/>
  <c r="L73"/>
  <c r="H73"/>
  <c r="D73"/>
  <c r="R72"/>
  <c r="P72"/>
  <c r="N72"/>
  <c r="L72"/>
  <c r="H72"/>
  <c r="D72"/>
  <c r="R71"/>
  <c r="Q71"/>
  <c r="P71"/>
  <c r="O71"/>
  <c r="N71"/>
  <c r="M71"/>
  <c r="L71"/>
  <c r="K71"/>
  <c r="J71"/>
  <c r="I71"/>
  <c r="H71"/>
  <c r="G71"/>
  <c r="F71"/>
  <c r="E71"/>
  <c r="D71"/>
  <c r="R70"/>
  <c r="P70"/>
  <c r="N70"/>
  <c r="L70"/>
  <c r="H70"/>
  <c r="D70"/>
  <c r="R69"/>
  <c r="P69"/>
  <c r="N69"/>
  <c r="L69"/>
  <c r="H69"/>
  <c r="D69"/>
  <c r="R68"/>
  <c r="Q68"/>
  <c r="P68"/>
  <c r="O68"/>
  <c r="N68"/>
  <c r="M68"/>
  <c r="L68"/>
  <c r="K68"/>
  <c r="J68"/>
  <c r="I68"/>
  <c r="H68"/>
  <c r="G68"/>
  <c r="F68"/>
  <c r="E68"/>
  <c r="D68"/>
  <c r="R67"/>
  <c r="P67"/>
  <c r="N67"/>
  <c r="L67"/>
  <c r="H67"/>
  <c r="D67"/>
  <c r="R66"/>
  <c r="P66"/>
  <c r="N66"/>
  <c r="L66"/>
  <c r="H66"/>
  <c r="D66"/>
  <c r="R65"/>
  <c r="Q65"/>
  <c r="P65"/>
  <c r="O65"/>
  <c r="N65"/>
  <c r="M65"/>
  <c r="L65"/>
  <c r="K65"/>
  <c r="J65"/>
  <c r="I65"/>
  <c r="H65"/>
  <c r="G65"/>
  <c r="F65"/>
  <c r="E65"/>
  <c r="D65"/>
  <c r="R64"/>
  <c r="P64"/>
  <c r="N64"/>
  <c r="L64"/>
  <c r="H64"/>
  <c r="D64"/>
  <c r="R63"/>
  <c r="P63"/>
  <c r="N63"/>
  <c r="L63"/>
  <c r="H63"/>
  <c r="D63"/>
  <c r="R62"/>
  <c r="Q62"/>
  <c r="P62"/>
  <c r="O62"/>
  <c r="N62"/>
  <c r="M62"/>
  <c r="L62"/>
  <c r="K62"/>
  <c r="J62"/>
  <c r="I62"/>
  <c r="H62"/>
  <c r="G62"/>
  <c r="F62"/>
  <c r="E62"/>
  <c r="D62"/>
  <c r="R61"/>
  <c r="P61"/>
  <c r="N61"/>
  <c r="L61"/>
  <c r="H61"/>
  <c r="D61"/>
  <c r="R60"/>
  <c r="P60"/>
  <c r="N60"/>
  <c r="L60"/>
  <c r="H60"/>
  <c r="D60"/>
  <c r="R59"/>
  <c r="Q59"/>
  <c r="P59"/>
  <c r="O59"/>
  <c r="N59"/>
  <c r="M59"/>
  <c r="L59"/>
  <c r="K59"/>
  <c r="J59"/>
  <c r="I59"/>
  <c r="H59"/>
  <c r="G59"/>
  <c r="F59"/>
  <c r="E59"/>
  <c r="D59"/>
  <c r="R58"/>
  <c r="P58"/>
  <c r="N58"/>
  <c r="L58"/>
  <c r="H58"/>
  <c r="D58"/>
  <c r="R57"/>
  <c r="P57"/>
  <c r="N57"/>
  <c r="L57"/>
  <c r="H57"/>
  <c r="D57"/>
  <c r="R56"/>
  <c r="Q56"/>
  <c r="P56"/>
  <c r="O56"/>
  <c r="N56"/>
  <c r="M56"/>
  <c r="L56"/>
  <c r="K56"/>
  <c r="J56"/>
  <c r="I56"/>
  <c r="H56"/>
  <c r="G56"/>
  <c r="F56"/>
  <c r="E56"/>
  <c r="D56"/>
  <c r="R55"/>
  <c r="P55"/>
  <c r="N55"/>
  <c r="L55"/>
  <c r="H55"/>
  <c r="D55"/>
  <c r="R54"/>
  <c r="P54"/>
  <c r="N54"/>
  <c r="L54"/>
  <c r="H54"/>
  <c r="D54"/>
  <c r="R53"/>
  <c r="Q53"/>
  <c r="P53"/>
  <c r="O53"/>
  <c r="N53"/>
  <c r="M53"/>
  <c r="L53"/>
  <c r="K53"/>
  <c r="J53"/>
  <c r="I53"/>
  <c r="H53"/>
  <c r="G53"/>
  <c r="F53"/>
  <c r="E53"/>
  <c r="D53"/>
  <c r="R52"/>
  <c r="P52"/>
  <c r="N52"/>
  <c r="L52"/>
  <c r="H52"/>
  <c r="D52"/>
  <c r="R51"/>
  <c r="P51"/>
  <c r="N51"/>
  <c r="L51"/>
  <c r="H51"/>
  <c r="D51"/>
  <c r="R50"/>
  <c r="Q50"/>
  <c r="P50"/>
  <c r="O50"/>
  <c r="N50"/>
  <c r="M50"/>
  <c r="L50"/>
  <c r="K50"/>
  <c r="J50"/>
  <c r="I50"/>
  <c r="H50"/>
  <c r="G50"/>
  <c r="F50"/>
  <c r="E50"/>
  <c r="D50"/>
  <c r="R49"/>
  <c r="P49"/>
  <c r="N49"/>
  <c r="L49"/>
  <c r="H49"/>
  <c r="D49"/>
  <c r="R48"/>
  <c r="P48"/>
  <c r="N48"/>
  <c r="L48"/>
  <c r="H48"/>
  <c r="D48"/>
  <c r="R47"/>
  <c r="Q47"/>
  <c r="P47"/>
  <c r="O47"/>
  <c r="N47"/>
  <c r="M47"/>
  <c r="L47"/>
  <c r="K47"/>
  <c r="J47"/>
  <c r="I47"/>
  <c r="H47"/>
  <c r="G47"/>
  <c r="F47"/>
  <c r="E47"/>
  <c r="D47"/>
  <c r="R46"/>
  <c r="P46"/>
  <c r="N46"/>
  <c r="L46"/>
  <c r="H46"/>
  <c r="D46"/>
  <c r="R45"/>
  <c r="P45"/>
  <c r="N45"/>
  <c r="L45"/>
  <c r="H45"/>
  <c r="D45"/>
  <c r="R44"/>
  <c r="Q44"/>
  <c r="P44"/>
  <c r="O44"/>
  <c r="N44"/>
  <c r="M44"/>
  <c r="L44"/>
  <c r="K44"/>
  <c r="J44"/>
  <c r="I44"/>
  <c r="H44"/>
  <c r="G44"/>
  <c r="F44"/>
  <c r="E44"/>
  <c r="D44"/>
  <c r="R43"/>
  <c r="P43"/>
  <c r="N43"/>
  <c r="L43"/>
  <c r="H43"/>
  <c r="D43"/>
  <c r="R42"/>
  <c r="P42"/>
  <c r="N42"/>
  <c r="L42"/>
  <c r="H42"/>
  <c r="D42"/>
  <c r="R41"/>
  <c r="Q41"/>
  <c r="P41"/>
  <c r="O41"/>
  <c r="N41"/>
  <c r="M41"/>
  <c r="L41"/>
  <c r="K41"/>
  <c r="J41"/>
  <c r="I41"/>
  <c r="H41"/>
  <c r="G41"/>
  <c r="F41"/>
  <c r="E41"/>
  <c r="D41"/>
  <c r="R40"/>
  <c r="P40"/>
  <c r="N40"/>
  <c r="L40"/>
  <c r="H40"/>
  <c r="D40"/>
  <c r="R39"/>
  <c r="P39"/>
  <c r="N39"/>
  <c r="L39"/>
  <c r="H39"/>
  <c r="D39"/>
  <c r="R38"/>
  <c r="Q38"/>
  <c r="P38"/>
  <c r="O38"/>
  <c r="N38"/>
  <c r="M38"/>
  <c r="L38"/>
  <c r="K38"/>
  <c r="J38"/>
  <c r="I38"/>
  <c r="H38"/>
  <c r="G38"/>
  <c r="F38"/>
  <c r="E38"/>
  <c r="D38"/>
  <c r="R37"/>
  <c r="P37"/>
  <c r="N37"/>
  <c r="L37"/>
  <c r="H37"/>
  <c r="D37"/>
  <c r="R36"/>
  <c r="P36"/>
  <c r="N36"/>
  <c r="L36"/>
  <c r="H36"/>
  <c r="D36"/>
  <c r="R35"/>
  <c r="Q35"/>
  <c r="P35"/>
  <c r="O35"/>
  <c r="N35"/>
  <c r="M35"/>
  <c r="L35"/>
  <c r="K35"/>
  <c r="J35"/>
  <c r="I35"/>
  <c r="H35"/>
  <c r="G35"/>
  <c r="F35"/>
  <c r="E35"/>
  <c r="D35"/>
  <c r="R34"/>
  <c r="P34"/>
  <c r="N34"/>
  <c r="L34"/>
  <c r="H34"/>
  <c r="D34"/>
  <c r="R33"/>
  <c r="P33"/>
  <c r="N33"/>
  <c r="L33"/>
  <c r="H33"/>
  <c r="D33"/>
  <c r="R32"/>
  <c r="Q32"/>
  <c r="P32"/>
  <c r="O32"/>
  <c r="N32"/>
  <c r="M32"/>
  <c r="L32"/>
  <c r="K32"/>
  <c r="J32"/>
  <c r="I32"/>
  <c r="H32"/>
  <c r="G32"/>
  <c r="F32"/>
  <c r="E32"/>
  <c r="D32"/>
  <c r="R31"/>
  <c r="P31"/>
  <c r="N31"/>
  <c r="L31"/>
  <c r="H31"/>
  <c r="D31"/>
  <c r="R30"/>
  <c r="P30"/>
  <c r="N30"/>
  <c r="L30"/>
  <c r="H30"/>
  <c r="D30"/>
  <c r="R29"/>
  <c r="Q29"/>
  <c r="P29"/>
  <c r="O29"/>
  <c r="N29"/>
  <c r="M29"/>
  <c r="L29"/>
  <c r="K29"/>
  <c r="J29"/>
  <c r="I29"/>
  <c r="H29"/>
  <c r="G29"/>
  <c r="F29"/>
  <c r="E29"/>
  <c r="D29"/>
  <c r="R28"/>
  <c r="P28"/>
  <c r="N28"/>
  <c r="L28"/>
  <c r="H28"/>
  <c r="D28"/>
  <c r="R27"/>
  <c r="P27"/>
  <c r="N27"/>
  <c r="L27"/>
  <c r="H27"/>
  <c r="D27"/>
  <c r="R26"/>
  <c r="Q26"/>
  <c r="P26"/>
  <c r="O26"/>
  <c r="N26"/>
  <c r="M26"/>
  <c r="L26"/>
  <c r="K26"/>
  <c r="J26"/>
  <c r="I26"/>
  <c r="H26"/>
  <c r="G26"/>
  <c r="F26"/>
  <c r="E26"/>
  <c r="D26"/>
  <c r="R25"/>
  <c r="P25"/>
  <c r="N25"/>
  <c r="L25"/>
  <c r="H25"/>
  <c r="D25"/>
  <c r="R24"/>
  <c r="P24"/>
  <c r="N24"/>
  <c r="L24"/>
  <c r="H24"/>
  <c r="D24"/>
  <c r="R23"/>
  <c r="Q23"/>
  <c r="P23"/>
  <c r="O23"/>
  <c r="N23"/>
  <c r="M23"/>
  <c r="L23"/>
  <c r="K23"/>
  <c r="J23"/>
  <c r="I23"/>
  <c r="H23"/>
  <c r="G23"/>
  <c r="F23"/>
  <c r="E23"/>
  <c r="D23"/>
  <c r="R22"/>
  <c r="P22"/>
  <c r="N22"/>
  <c r="L22"/>
  <c r="H22"/>
  <c r="D22"/>
  <c r="R21"/>
  <c r="P21"/>
  <c r="N21"/>
  <c r="L21"/>
  <c r="H21"/>
  <c r="D21"/>
  <c r="R20"/>
  <c r="Q20"/>
  <c r="P20"/>
  <c r="O20"/>
  <c r="N20"/>
  <c r="M20"/>
  <c r="L20"/>
  <c r="K20"/>
  <c r="J20"/>
  <c r="I20"/>
  <c r="H20"/>
  <c r="G20"/>
  <c r="F20"/>
  <c r="E20"/>
  <c r="D20"/>
  <c r="R19"/>
  <c r="P19"/>
  <c r="N19"/>
  <c r="L19"/>
  <c r="H19"/>
  <c r="D19"/>
  <c r="R18"/>
  <c r="P18"/>
  <c r="N18"/>
  <c r="L18"/>
  <c r="H18"/>
  <c r="D18"/>
  <c r="R17"/>
  <c r="Q17"/>
  <c r="P17"/>
  <c r="O17"/>
  <c r="N17"/>
  <c r="M17"/>
  <c r="L17"/>
  <c r="K17"/>
  <c r="J17"/>
  <c r="I17"/>
  <c r="H17"/>
  <c r="G17"/>
  <c r="F17"/>
  <c r="E17"/>
  <c r="D17"/>
  <c r="R16"/>
  <c r="P16"/>
  <c r="N16"/>
  <c r="L16"/>
  <c r="H16"/>
  <c r="D16"/>
  <c r="R15"/>
  <c r="P15"/>
  <c r="N15"/>
  <c r="L15"/>
  <c r="H15"/>
  <c r="D15"/>
  <c r="R14"/>
  <c r="Q14"/>
  <c r="P14"/>
  <c r="O14"/>
  <c r="N14"/>
  <c r="M14"/>
  <c r="L14"/>
  <c r="K14"/>
  <c r="J14"/>
  <c r="I14"/>
  <c r="H14"/>
  <c r="G14"/>
  <c r="F14"/>
  <c r="E14"/>
  <c r="D14"/>
  <c r="R13"/>
  <c r="P13"/>
  <c r="N13"/>
  <c r="L13"/>
  <c r="H13"/>
  <c r="D13"/>
  <c r="R12"/>
  <c r="P12"/>
  <c r="N12"/>
  <c r="L12"/>
  <c r="H12"/>
  <c r="D12"/>
  <c r="R11"/>
  <c r="Q11"/>
  <c r="P11"/>
  <c r="O11"/>
  <c r="N11"/>
  <c r="M11"/>
  <c r="L11"/>
  <c r="K11"/>
  <c r="J11"/>
  <c r="I11"/>
  <c r="H11"/>
  <c r="G11"/>
  <c r="F11"/>
  <c r="E11"/>
  <c r="D11"/>
  <c r="R10"/>
  <c r="P10"/>
  <c r="N10"/>
  <c r="L10"/>
  <c r="H10"/>
  <c r="D10"/>
  <c r="R9"/>
  <c r="P9"/>
  <c r="N9"/>
  <c r="L9"/>
  <c r="H9"/>
  <c r="D9"/>
  <c r="R8"/>
  <c r="Q8"/>
  <c r="P8"/>
  <c r="O8"/>
  <c r="N8"/>
  <c r="M8"/>
  <c r="L8"/>
  <c r="K8"/>
  <c r="J8"/>
  <c r="I8"/>
  <c r="H8"/>
  <c r="G8"/>
  <c r="F8"/>
  <c r="E8"/>
  <c r="D8"/>
  <c r="R7"/>
  <c r="Q7"/>
  <c r="P7"/>
  <c r="O7"/>
  <c r="N7"/>
  <c r="M7"/>
  <c r="L7"/>
  <c r="K7"/>
  <c r="J7"/>
  <c r="I7"/>
  <c r="H7"/>
  <c r="G7"/>
  <c r="F7"/>
  <c r="E7"/>
  <c r="D7"/>
  <c r="R6"/>
  <c r="Q6"/>
  <c r="P6"/>
  <c r="O6"/>
  <c r="N6"/>
  <c r="M6"/>
  <c r="L6"/>
  <c r="K6"/>
  <c r="J6"/>
  <c r="I6"/>
  <c r="H6"/>
  <c r="G6"/>
  <c r="F6"/>
  <c r="E6"/>
  <c r="D6"/>
  <c r="K1253" i="11"/>
  <c r="K1251"/>
  <c r="K1247"/>
  <c r="K1245"/>
  <c r="K1236"/>
  <c r="K1233"/>
  <c r="K1230"/>
  <c r="K1226"/>
  <c r="K1224"/>
  <c r="K1223"/>
  <c r="K1220"/>
  <c r="K1216"/>
  <c r="K1215"/>
  <c r="K1213"/>
  <c r="K1203"/>
  <c r="K1197"/>
  <c r="K1195"/>
  <c r="K1184"/>
  <c r="K1176"/>
  <c r="K1165"/>
  <c r="K1161"/>
  <c r="K1160"/>
  <c r="K1154"/>
  <c r="K1150"/>
  <c r="K1136"/>
  <c r="K1127"/>
  <c r="K1124"/>
  <c r="K1117"/>
  <c r="K1105"/>
  <c r="K1102"/>
  <c r="K1096"/>
  <c r="K1094"/>
  <c r="K1068"/>
  <c r="K1067"/>
  <c r="K1064"/>
  <c r="K1059"/>
  <c r="K1053"/>
  <c r="K1047"/>
  <c r="K1045"/>
  <c r="K1016"/>
  <c r="K1015"/>
  <c r="K1006"/>
  <c r="K974"/>
  <c r="K964"/>
  <c r="K960"/>
  <c r="K957"/>
  <c r="K956"/>
  <c r="K948"/>
  <c r="K932"/>
  <c r="K863"/>
  <c r="K859"/>
  <c r="K857"/>
  <c r="K762"/>
  <c r="K760"/>
  <c r="K750"/>
  <c r="K747"/>
  <c r="K742"/>
  <c r="K741"/>
  <c r="K736"/>
  <c r="K732"/>
  <c r="K665"/>
  <c r="K660"/>
  <c r="K637"/>
  <c r="K636"/>
  <c r="K630"/>
  <c r="K625"/>
  <c r="K615"/>
  <c r="K610"/>
  <c r="K606"/>
  <c r="K604"/>
  <c r="K592"/>
  <c r="K545"/>
  <c r="K495"/>
  <c r="K494"/>
  <c r="K489"/>
  <c r="K482"/>
  <c r="K480"/>
  <c r="K477"/>
  <c r="K464"/>
  <c r="K459"/>
  <c r="K450"/>
  <c r="K446"/>
  <c r="H446"/>
  <c r="F446"/>
  <c r="K441"/>
  <c r="K427"/>
  <c r="K426"/>
  <c r="K422"/>
  <c r="K407"/>
  <c r="K404"/>
  <c r="K403"/>
  <c r="K401"/>
  <c r="K392"/>
  <c r="K385"/>
  <c r="K378"/>
  <c r="K357"/>
  <c r="K335"/>
  <c r="K285"/>
  <c r="K274"/>
  <c r="K270"/>
  <c r="K262"/>
  <c r="K257"/>
  <c r="K251"/>
  <c r="K248"/>
  <c r="K244"/>
  <c r="K243"/>
  <c r="K234"/>
  <c r="K218"/>
  <c r="K209"/>
  <c r="K190"/>
  <c r="K189"/>
  <c r="K187"/>
  <c r="K185"/>
  <c r="K183"/>
  <c r="K182"/>
  <c r="K178"/>
  <c r="K173"/>
  <c r="K172"/>
  <c r="K165"/>
  <c r="K164"/>
  <c r="K156"/>
  <c r="K154"/>
  <c r="K150"/>
  <c r="K144"/>
  <c r="K143"/>
  <c r="K140"/>
  <c r="K132"/>
  <c r="K123"/>
  <c r="K121"/>
  <c r="K120"/>
  <c r="K115"/>
  <c r="K112"/>
  <c r="K107"/>
  <c r="K105"/>
  <c r="K96"/>
  <c r="K95"/>
  <c r="K92"/>
  <c r="K40"/>
  <c r="K20"/>
  <c r="K18"/>
  <c r="K6"/>
  <c r="K5"/>
  <c r="H5"/>
  <c r="F5"/>
</calcChain>
</file>

<file path=xl/sharedStrings.xml><?xml version="1.0" encoding="utf-8"?>
<sst xmlns="http://schemas.openxmlformats.org/spreadsheetml/2006/main" count="1635" uniqueCount="1287">
  <si>
    <t>附件1</t>
  </si>
  <si>
    <t>单位：辆、万元</t>
  </si>
  <si>
    <t>序号</t>
  </si>
  <si>
    <t>地区</t>
  </si>
  <si>
    <t>车辆生产企业</t>
  </si>
  <si>
    <t>车辆型号</t>
  </si>
  <si>
    <t>核定推广数量</t>
  </si>
  <si>
    <t>核定补助标准</t>
  </si>
  <si>
    <t>应清算补助资金</t>
  </si>
  <si>
    <t>扣减50%已预拨补助资金</t>
  </si>
  <si>
    <t>终端用户闲置车辆补贴资金清算扣回</t>
  </si>
  <si>
    <t>本次实际拨付补助资金</t>
  </si>
  <si>
    <t>总计</t>
  </si>
  <si>
    <t>北京市</t>
  </si>
  <si>
    <t>合计</t>
  </si>
  <si>
    <t>北京汽车股份有限公司</t>
  </si>
  <si>
    <t>小计</t>
  </si>
  <si>
    <t>BJ5022XXYV3R2-BEV</t>
  </si>
  <si>
    <t>BJ5023XXYV3RK-BEV</t>
  </si>
  <si>
    <t>BJ7000B3D5-BEV</t>
  </si>
  <si>
    <t>BJ7000C5E1-BEV</t>
  </si>
  <si>
    <t>BJ7000C5E2-BEV</t>
  </si>
  <si>
    <t>BJ7000C5E4-BEV</t>
  </si>
  <si>
    <t>BJ7000C5E7-BEV</t>
  </si>
  <si>
    <t>BJ7000C8G-BEV</t>
  </si>
  <si>
    <t>BJ7000U3D2-BEV</t>
  </si>
  <si>
    <t>北京现代汽车有限公司</t>
  </si>
  <si>
    <t>BH7000BEVBA</t>
  </si>
  <si>
    <t>北京华林特装车有限公司</t>
  </si>
  <si>
    <t>HLT5030XXYEV</t>
  </si>
  <si>
    <t>HLT5030ZLJEV</t>
  </si>
  <si>
    <t>HLT5030ZXXEV</t>
  </si>
  <si>
    <t>HLT5034CTYEV</t>
  </si>
  <si>
    <t>HLT5035CTYEV</t>
  </si>
  <si>
    <t>HLT5070GXEEV</t>
  </si>
  <si>
    <t>HLT5070TCAEV</t>
  </si>
  <si>
    <t>HLT5070XXYEV</t>
  </si>
  <si>
    <t>HLT5070ZLJEV</t>
  </si>
  <si>
    <t>HLT5075ZYSEV</t>
  </si>
  <si>
    <t>HLT5120TSLEV</t>
  </si>
  <si>
    <t>HLT5120TXSEV</t>
  </si>
  <si>
    <t>HLT5160TSLEV</t>
  </si>
  <si>
    <t>HLT5160TXSEV</t>
  </si>
  <si>
    <t>HLT5160ZXXEV</t>
  </si>
  <si>
    <t>HLT5160ZYSEV</t>
  </si>
  <si>
    <t>HLT5180ZYSEV</t>
  </si>
  <si>
    <t>HLT5250ZYSEV</t>
  </si>
  <si>
    <t>HLT5320GSSEV</t>
  </si>
  <si>
    <t>北汽福田汽车股份有限公司</t>
  </si>
  <si>
    <t>BJ5023XXYEV6</t>
  </si>
  <si>
    <t>BJ5023XYZEV1</t>
  </si>
  <si>
    <t>BJ5043XXYEV1</t>
  </si>
  <si>
    <t>BJ5048XXYEV2</t>
  </si>
  <si>
    <t>BJ5049XXYEV5</t>
  </si>
  <si>
    <t>BJ6103EVUA</t>
  </si>
  <si>
    <t>BJ6103EVUA-1</t>
  </si>
  <si>
    <t>BJ6105CHEVCA-2</t>
  </si>
  <si>
    <t>BJ6105CHEVCA-3</t>
  </si>
  <si>
    <t>BJ6105CHEVCA-8</t>
  </si>
  <si>
    <t>BJ6105CHEVCA-9</t>
  </si>
  <si>
    <t>BJ6105EVCA-15</t>
  </si>
  <si>
    <t>BJ6105EVCA-16</t>
  </si>
  <si>
    <t>BJ6105EVCA-18</t>
  </si>
  <si>
    <t>BJ6105EVCA-20</t>
  </si>
  <si>
    <t>BJ6105PHEVCA-10</t>
  </si>
  <si>
    <t>BJ6105PHEVCA-13</t>
  </si>
  <si>
    <t>BJ6105PHEVCA-16</t>
  </si>
  <si>
    <t>BJ6105PHEVCA-17</t>
  </si>
  <si>
    <t>BJ6105PHEVCA-7</t>
  </si>
  <si>
    <t>BJ6117EVUA</t>
  </si>
  <si>
    <t>北京</t>
  </si>
  <si>
    <t>BJ6117EVUA-1</t>
  </si>
  <si>
    <t>BJ6117EVUA-2</t>
  </si>
  <si>
    <t>BJ6117EVUA-3</t>
  </si>
  <si>
    <t>BJ6123CHEVCA-5</t>
  </si>
  <si>
    <t>BJ6123EVCA-32</t>
  </si>
  <si>
    <t>BJ6123EVCA-33</t>
  </si>
  <si>
    <t>BJ6123EVCA-37</t>
  </si>
  <si>
    <t>BJ6123PHEVCA-15</t>
  </si>
  <si>
    <t>BJ6123PHEVCA-7</t>
  </si>
  <si>
    <t>BJ6123SHEVCA-3</t>
  </si>
  <si>
    <t>BJ6680SHEVCA</t>
  </si>
  <si>
    <t>BJ6802EVUA-5</t>
  </si>
  <si>
    <t>BJ6805EVCA-2</t>
  </si>
  <si>
    <t>BJ6805EVCA-8</t>
  </si>
  <si>
    <t>BJ6851EVCA-7</t>
  </si>
  <si>
    <t>BJ6851EVCA-8</t>
  </si>
  <si>
    <t>BJ6851EVCA-9</t>
  </si>
  <si>
    <t>BJ6855CHEVCA-1</t>
  </si>
  <si>
    <t>BJ6855CHEVCA-2</t>
  </si>
  <si>
    <t>BJ6855CHEVCA-3</t>
  </si>
  <si>
    <t>BJ6905CHEVCA</t>
  </si>
  <si>
    <t>BJ6905CHEVCA-10</t>
  </si>
  <si>
    <t>BJ6905CHEVCA-5</t>
  </si>
  <si>
    <t>北京新能源汽车股份有限公司</t>
  </si>
  <si>
    <t>BJ7001BPH2-BEV</t>
  </si>
  <si>
    <t>BJ7001BPH5-BEV</t>
  </si>
  <si>
    <t>BJ7001BPH7-BEV</t>
  </si>
  <si>
    <t>BJ7001BPH8-BEV</t>
  </si>
  <si>
    <t>北京北方华德尼奥普兰客车股份有限公司</t>
  </si>
  <si>
    <t>BFC6109GBEV2</t>
  </si>
  <si>
    <t>BFC6809GBEV5</t>
  </si>
  <si>
    <t>河北省</t>
  </si>
  <si>
    <t>领途汽车有限公司</t>
  </si>
  <si>
    <t>YGM6350BEV</t>
  </si>
  <si>
    <t>YGM6351BEV</t>
  </si>
  <si>
    <t>YGM6352BEV</t>
  </si>
  <si>
    <t>YGM6371BEV</t>
  </si>
  <si>
    <t>YGM6372BEV</t>
  </si>
  <si>
    <t>YGM7000BEV</t>
  </si>
  <si>
    <t>YGM7000BEVA0</t>
  </si>
  <si>
    <t>YGM7003BEV</t>
  </si>
  <si>
    <t>长城汽车股份有限公司</t>
  </si>
  <si>
    <t>CC7000CE00BEV</t>
  </si>
  <si>
    <t>河北长安汽车有限公司</t>
  </si>
  <si>
    <t>SC5033XXYBBEV</t>
  </si>
  <si>
    <t>SC6805ABBEV</t>
  </si>
  <si>
    <t>SC6805ACBEV</t>
  </si>
  <si>
    <t>SC6836BBEV</t>
  </si>
  <si>
    <t>石家庄中博汽车有限公司</t>
  </si>
  <si>
    <t>SQ6123BEVBT9</t>
  </si>
  <si>
    <t>SQ6858BEVB81</t>
  </si>
  <si>
    <t>河北红星汽车制造有限公司</t>
  </si>
  <si>
    <t>HX5021XXYVEV</t>
  </si>
  <si>
    <t>HX5029XXYAVEV</t>
  </si>
  <si>
    <t>HX5041XXYVEV</t>
  </si>
  <si>
    <t>HX6307YBEV</t>
  </si>
  <si>
    <t>山西省</t>
  </si>
  <si>
    <t>大运汽车股份有限公司</t>
  </si>
  <si>
    <t>DYX5044XXYBEV1DBNLQAGK</t>
  </si>
  <si>
    <t>成都大运汽车集团有限公司</t>
  </si>
  <si>
    <t>CGC5044XXYBEV1AAAJEAGK</t>
  </si>
  <si>
    <t>CGC5044XXYBEV1AAAJEAHZ</t>
  </si>
  <si>
    <t>CGC5044XXYBEV1NBLJEAGK</t>
  </si>
  <si>
    <t>CGC5044XXYBEV1NBLJEAGY</t>
  </si>
  <si>
    <t>CGC5045XLCBEV1Z1</t>
  </si>
  <si>
    <t>CGC5045XXYBEV1Z2</t>
  </si>
  <si>
    <t>CGC5045XXYBEV2Z1</t>
  </si>
  <si>
    <t>CGC6101BEV1K2</t>
  </si>
  <si>
    <t>山西成功汽车制造有限公司</t>
  </si>
  <si>
    <t>SCH5022XXY-BEV1</t>
  </si>
  <si>
    <t>SCH5022XXY-BEV2</t>
  </si>
  <si>
    <t>SCH5022XXY-BEV5</t>
  </si>
  <si>
    <t>SCH5022XXY-BEV8</t>
  </si>
  <si>
    <t>SCH5022XXY-BEV9</t>
  </si>
  <si>
    <t>山西新能源汽车工业有限公司</t>
  </si>
  <si>
    <t>JHC6100BEVG2</t>
  </si>
  <si>
    <t>浙江豪情汽车制造有限公司山西分公司</t>
  </si>
  <si>
    <t>HQ7002BEV04</t>
  </si>
  <si>
    <t>HQ7002BEV08</t>
  </si>
  <si>
    <t>内蒙古自治区</t>
  </si>
  <si>
    <t>北奔重型汽车集团有限公司</t>
  </si>
  <si>
    <t>ND6101PHEVN</t>
  </si>
  <si>
    <t>ND6111LEV00</t>
  </si>
  <si>
    <t>ND6122PHEVN</t>
  </si>
  <si>
    <t>ND6820BEV00</t>
  </si>
  <si>
    <t>ND6870PHEVN</t>
  </si>
  <si>
    <t>辽宁省</t>
  </si>
  <si>
    <t>华晨宝马汽车有限公司</t>
  </si>
  <si>
    <t>BBA6461AAHEV(ZINORO60H)</t>
  </si>
  <si>
    <t>BMW6462AAHEV(BMWX1)</t>
  </si>
  <si>
    <t>辽宁乾丰专用车有限公司</t>
  </si>
  <si>
    <t>QF6101EVG</t>
  </si>
  <si>
    <t>丹东黄海汽车有限责任公司</t>
  </si>
  <si>
    <t>DD6100EV1</t>
  </si>
  <si>
    <t>DD6100EV2</t>
  </si>
  <si>
    <t>DD6109CHEV5N</t>
  </si>
  <si>
    <t>DD6120CHEV2N</t>
  </si>
  <si>
    <t>DD6129PHEV1N</t>
  </si>
  <si>
    <t>DD6800EV1</t>
  </si>
  <si>
    <t>DD6851PHEV2N</t>
  </si>
  <si>
    <t>大连市</t>
  </si>
  <si>
    <t>一汽客车(大连)有限公司</t>
  </si>
  <si>
    <t>CA5020XXYBEV31</t>
  </si>
  <si>
    <t>CA5040XXYBEV31</t>
  </si>
  <si>
    <t>CA6103URHEV31</t>
  </si>
  <si>
    <t>CA6103URHEV32</t>
  </si>
  <si>
    <t>CA6109URBEV34</t>
  </si>
  <si>
    <t>CA6126URHEV32</t>
  </si>
  <si>
    <t>吉林省</t>
  </si>
  <si>
    <t>一汽吉林汽车有限公司</t>
  </si>
  <si>
    <t>CA5021XXYEVH1</t>
  </si>
  <si>
    <t>中国第一汽车集团公司</t>
  </si>
  <si>
    <t>CA7001EVA</t>
  </si>
  <si>
    <t>CA7200PHEVA</t>
  </si>
  <si>
    <t>长春北车电动汽车有限公司</t>
  </si>
  <si>
    <t>CCQ6101BEV5</t>
  </si>
  <si>
    <t>中国第一汽车集团有限公司</t>
  </si>
  <si>
    <t>CA6124URBEV22</t>
  </si>
  <si>
    <t>黑龙江省</t>
  </si>
  <si>
    <t>哈尔滨通联客车有限公司</t>
  </si>
  <si>
    <t>HKC6121CHEV01</t>
  </si>
  <si>
    <t>黑龙江龙华汽车有限公司</t>
  </si>
  <si>
    <t>HLJ6122PHEV</t>
  </si>
  <si>
    <t>哈尔滨龙江客车制造有限公司</t>
  </si>
  <si>
    <t>LJK6100PBABEV1</t>
  </si>
  <si>
    <t>上海市</t>
  </si>
  <si>
    <t>上海申龙客车有限公司</t>
  </si>
  <si>
    <t>SLK5030XXYBEV3</t>
  </si>
  <si>
    <t>SLK6108AEBEVS</t>
  </si>
  <si>
    <t>SLK6108ALE0BEVY1</t>
  </si>
  <si>
    <t>SLK6109UDHEVL</t>
  </si>
  <si>
    <t>SLK6109UDHEVN1</t>
  </si>
  <si>
    <t>SLK6109UDHEVZ</t>
  </si>
  <si>
    <t>SLK6109UEBEVN1</t>
  </si>
  <si>
    <t>SLK6109UEBEVS</t>
  </si>
  <si>
    <t>SLK6109ULE0BEVS5</t>
  </si>
  <si>
    <t>SLK6109ULE0BEVY1</t>
  </si>
  <si>
    <t>SLK6109UNHEVL</t>
  </si>
  <si>
    <t>SLK6118ALE0BEVS6</t>
  </si>
  <si>
    <t>SLK6819UEBEVJ1</t>
  </si>
  <si>
    <t>SLK6819UEBEVN1</t>
  </si>
  <si>
    <t>SLK6819UEBEVY1</t>
  </si>
  <si>
    <t>SLK6859UEBEVJ3</t>
  </si>
  <si>
    <t>SLK6859ULD5HEVL1</t>
  </si>
  <si>
    <t>SLK6859UNHEVL</t>
  </si>
  <si>
    <t>上海申沃客车有限公司</t>
  </si>
  <si>
    <t>SWB6108BEV04</t>
  </si>
  <si>
    <t>SWB6108CHEV9</t>
  </si>
  <si>
    <t>SWB6112BEV07</t>
  </si>
  <si>
    <t>SWB6128BEV01</t>
  </si>
  <si>
    <t>SWB6128BEV22</t>
  </si>
  <si>
    <t>SWB6128BEV23</t>
  </si>
  <si>
    <t>SWB6188BEV21</t>
  </si>
  <si>
    <t>SWB6868BEV05</t>
  </si>
  <si>
    <t>上海汽车商用车有限公司</t>
  </si>
  <si>
    <t>SH5040XXYA7BEV-4</t>
  </si>
  <si>
    <t>SH5040XXYA7BEV-5</t>
  </si>
  <si>
    <t>SH5041XXYA7BEV-6</t>
  </si>
  <si>
    <t>SH5041XXYA7BEV-7</t>
  </si>
  <si>
    <t>SH5041XXYA7BEV-D7</t>
  </si>
  <si>
    <t>SH6522C1BEV</t>
  </si>
  <si>
    <t>SH6612A4FCEV</t>
  </si>
  <si>
    <t>SH6632A4BEV-2</t>
  </si>
  <si>
    <t>上海汽车集团股份有限公司</t>
  </si>
  <si>
    <t>CSA6454NDPHEV1</t>
  </si>
  <si>
    <t>CSA6456BEV1</t>
  </si>
  <si>
    <t>CSA7102SDPHEV</t>
  </si>
  <si>
    <t>CSA7104SDPHEV1</t>
  </si>
  <si>
    <t>CSA7144CDPHEV1</t>
  </si>
  <si>
    <t>CSA7154TDPHEV</t>
  </si>
  <si>
    <t>上海万象汽车制造有限公司</t>
  </si>
  <si>
    <t>SXC6110GBEV7</t>
  </si>
  <si>
    <t>SXC6110GBEV8</t>
  </si>
  <si>
    <t>SXC6110GHEV2</t>
  </si>
  <si>
    <t>SXC6111GBEV</t>
  </si>
  <si>
    <t>SXC6120GBEV8</t>
  </si>
  <si>
    <t>SXC6120GHEV3</t>
  </si>
  <si>
    <t>SXC6750GBEV3</t>
  </si>
  <si>
    <t>SXC6940GBEV3</t>
  </si>
  <si>
    <t>江苏省</t>
  </si>
  <si>
    <t>江苏常隆客车有限公司</t>
  </si>
  <si>
    <t>YS6100GBEVA</t>
  </si>
  <si>
    <t>YS6101GBEVA</t>
  </si>
  <si>
    <t>YS6860GBEVA</t>
  </si>
  <si>
    <t>江苏友谊汽车有限公司</t>
  </si>
  <si>
    <t>ZGT6818LBEV</t>
  </si>
  <si>
    <t>ZGT6850LBEV</t>
  </si>
  <si>
    <t>南京汽车集团有限公司</t>
  </si>
  <si>
    <t>NJ5020XXYEV5</t>
  </si>
  <si>
    <t>NJ5038TYHJEV</t>
  </si>
  <si>
    <t>NJ5047XXYCEV1</t>
  </si>
  <si>
    <t>NJ5057XXYCEV3</t>
  </si>
  <si>
    <t>NJ5057XXYCEV7</t>
  </si>
  <si>
    <t>南京市公共交通车辆厂</t>
  </si>
  <si>
    <t>NJC6105GBEV5</t>
  </si>
  <si>
    <t>NJC6105GBEV6</t>
  </si>
  <si>
    <t>NJC6850GBEV</t>
  </si>
  <si>
    <t>NJC6850GBEV2</t>
  </si>
  <si>
    <t>北汽(常州)汽车有限公司</t>
  </si>
  <si>
    <t>BJ5040XXYCJ01EV</t>
  </si>
  <si>
    <t>BJ5040XXYCJ03EV</t>
  </si>
  <si>
    <t>BJ6101B11CHEV</t>
  </si>
  <si>
    <t>BJ6101B11PHEVN</t>
  </si>
  <si>
    <t>BJ6101B21EV</t>
  </si>
  <si>
    <t>BJ6109C02EV</t>
  </si>
  <si>
    <t>BJ6600CJ01EV</t>
  </si>
  <si>
    <t>新日(无锡)发展有限公司</t>
  </si>
  <si>
    <t>XRF5031XXYBEV</t>
  </si>
  <si>
    <t>东风悦达起亚汽车有限公司</t>
  </si>
  <si>
    <t>YQZ7002BEV</t>
  </si>
  <si>
    <t>江苏九龙汽车制造有限公司</t>
  </si>
  <si>
    <t>HKL5040XXYBEV1</t>
  </si>
  <si>
    <t>HKL5041XXYBEV1</t>
  </si>
  <si>
    <t>HKL6490BEV1</t>
  </si>
  <si>
    <t>HKL6800GBEV1</t>
  </si>
  <si>
    <t>HKL6801BEV3</t>
  </si>
  <si>
    <t>HKL6801GBEV</t>
  </si>
  <si>
    <t>HKL6801GBEV2</t>
  </si>
  <si>
    <t>HKL6801GBEV3</t>
  </si>
  <si>
    <t>HKL6802BEV1</t>
  </si>
  <si>
    <t>南京金龙客车制造有限公司</t>
  </si>
  <si>
    <t>NJL5022XXYBEV2</t>
  </si>
  <si>
    <t>NJL5031XXYBEV</t>
  </si>
  <si>
    <t>NJL5031XXYBEV1</t>
  </si>
  <si>
    <t>NJL5032XXYBEV</t>
  </si>
  <si>
    <t>NJL5032XXYBEV1</t>
  </si>
  <si>
    <t>NJL5032XXYBEV13</t>
  </si>
  <si>
    <t>NJL5032XXYBEV6</t>
  </si>
  <si>
    <t>NJL5032XXYBEV8</t>
  </si>
  <si>
    <t>NJL5032XYZBEV</t>
  </si>
  <si>
    <t>NJL5040XXYBEV1</t>
  </si>
  <si>
    <t>NJL5040XXYBEV22</t>
  </si>
  <si>
    <t>NJL5040XYZBEV4</t>
  </si>
  <si>
    <t>NJL6100BEV19</t>
  </si>
  <si>
    <t>NJL6100BEV30</t>
  </si>
  <si>
    <t>NJL6100BEV36</t>
  </si>
  <si>
    <t>NJL6100BEV37</t>
  </si>
  <si>
    <t>NJL6100BEV38</t>
  </si>
  <si>
    <t>NJL6100BEV39</t>
  </si>
  <si>
    <t>NJL6100BEV40</t>
  </si>
  <si>
    <t>NJL6101BEV3</t>
  </si>
  <si>
    <t>NJL6107BEV13</t>
  </si>
  <si>
    <t>NJL6109HEV5</t>
  </si>
  <si>
    <t>NJL6117BEV25</t>
  </si>
  <si>
    <t>NJL6117BEV26</t>
  </si>
  <si>
    <t>NJL6117BEV29</t>
  </si>
  <si>
    <t>NJL6117BEV30</t>
  </si>
  <si>
    <t>NJL6117BEV31</t>
  </si>
  <si>
    <t>NJL6117BEV32</t>
  </si>
  <si>
    <t>NJL6117BEV36</t>
  </si>
  <si>
    <t>NJL6117BEVG1</t>
  </si>
  <si>
    <t>NJL6129BEV33</t>
  </si>
  <si>
    <t>NJL6129HEVN4</t>
  </si>
  <si>
    <t>NJL6680BEV23</t>
  </si>
  <si>
    <t>NJL6680BEV24</t>
  </si>
  <si>
    <t>NJL6806BEV12</t>
  </si>
  <si>
    <t>NJL6806BEV13</t>
  </si>
  <si>
    <t>NJL6806BEVG12</t>
  </si>
  <si>
    <t>NJL6809BEV11</t>
  </si>
  <si>
    <t>NJL6809BEV13</t>
  </si>
  <si>
    <t>NJL6809BEV5</t>
  </si>
  <si>
    <t>NJL6809BEV6</t>
  </si>
  <si>
    <t>NJL6809BEV7</t>
  </si>
  <si>
    <t>NJL6809BEV9</t>
  </si>
  <si>
    <t>NJL6859BEV36</t>
  </si>
  <si>
    <t>NJL6859BEV39</t>
  </si>
  <si>
    <t>NJL6859BEV40</t>
  </si>
  <si>
    <t>NJL6859BEV43</t>
  </si>
  <si>
    <t>NJL6859HEV4</t>
  </si>
  <si>
    <t>扬州亚星客车股份有限公司</t>
  </si>
  <si>
    <t>JS6101GHBEV18</t>
  </si>
  <si>
    <t>JS6101GHBEV26</t>
  </si>
  <si>
    <t>JS6108GHBEV10</t>
  </si>
  <si>
    <t>JS6108GHBEV11</t>
  </si>
  <si>
    <t>JS6108GHBEV12</t>
  </si>
  <si>
    <t>JS6108GHBEV18</t>
  </si>
  <si>
    <t>JS6108GHEV16</t>
  </si>
  <si>
    <t>JS6108GHEV17</t>
  </si>
  <si>
    <t>JS6108GHEVC17</t>
  </si>
  <si>
    <t>JS6128GHBEV11</t>
  </si>
  <si>
    <t>JS6128GHBEV12</t>
  </si>
  <si>
    <t>JS6128GHBEV15</t>
  </si>
  <si>
    <t>JS6128GHEV12</t>
  </si>
  <si>
    <t>JS6128GHEVC12</t>
  </si>
  <si>
    <t>JS6818GHBEV12</t>
  </si>
  <si>
    <t>JS6818GHBEV9</t>
  </si>
  <si>
    <t>JS6851GHBEV11</t>
  </si>
  <si>
    <t>JS6851GHBEV15</t>
  </si>
  <si>
    <t>JS6851GHBEV8</t>
  </si>
  <si>
    <t>北汽新能源汽车常州有限公司</t>
  </si>
  <si>
    <t>BJ7000KPCC-BEV</t>
  </si>
  <si>
    <t>金龙联合汽车工业(苏州)有限公司</t>
  </si>
  <si>
    <t>KLQ5022XXYEV1</t>
  </si>
  <si>
    <t>KLQ6109GAEVN4</t>
  </si>
  <si>
    <t>KLQ6109GAEVN5</t>
  </si>
  <si>
    <t>KLQ6109GAEVT</t>
  </si>
  <si>
    <t>KLQ6109GAEVW3</t>
  </si>
  <si>
    <t>KLQ6109GAHEVC5K</t>
  </si>
  <si>
    <t>KLQ6109GAHEVE5L</t>
  </si>
  <si>
    <t>KLQ6115HZAHEVE5A</t>
  </si>
  <si>
    <t>KLQ6115HZEV0X3</t>
  </si>
  <si>
    <t>KLQ6129GAEVX5</t>
  </si>
  <si>
    <t>KLQ6129GAHEVC5K</t>
  </si>
  <si>
    <t>KLQ6601GBEVX6</t>
  </si>
  <si>
    <t>KLQ6800GEVN3</t>
  </si>
  <si>
    <t>KLQ6800GEVN4</t>
  </si>
  <si>
    <t>KLQ6802GEVN1</t>
  </si>
  <si>
    <t>KLQ6832GEVW1</t>
  </si>
  <si>
    <t>KLQ6850GAHEVC5K</t>
  </si>
  <si>
    <t>KLQ6850GAHEVE5K1</t>
  </si>
  <si>
    <t>KLQ6850GEVN2</t>
  </si>
  <si>
    <t>KLQ6850GEVT</t>
  </si>
  <si>
    <t>比亚迪汽车工业有限公司南京分公司</t>
  </si>
  <si>
    <t>BYD6100LGEV3</t>
  </si>
  <si>
    <t>BYD6100LGEV6</t>
  </si>
  <si>
    <t>BYD6110LLEV</t>
  </si>
  <si>
    <t>BYD6121LGEV3</t>
  </si>
  <si>
    <t>BYD6121LGEV4</t>
  </si>
  <si>
    <t>BYD6810LZEV4</t>
  </si>
  <si>
    <t>江苏卡威汽车工业集团股份有限公司</t>
  </si>
  <si>
    <t>JNQ6460BEV3</t>
  </si>
  <si>
    <t>湖南江南汽车制造有限公司金坛分公司</t>
  </si>
  <si>
    <t>JNJ7000EVE3</t>
  </si>
  <si>
    <t>JNJ7000EVE4</t>
  </si>
  <si>
    <t>JNJ7000EVE6</t>
  </si>
  <si>
    <t>JNJ7000EVE7</t>
  </si>
  <si>
    <t>江苏陆地方舟新能源车辆股份有限公司</t>
  </si>
  <si>
    <t>RQ5022XXYEVH9</t>
  </si>
  <si>
    <t>RQ5022XXYEVHF</t>
  </si>
  <si>
    <t>RQ5022XXYEVHJ</t>
  </si>
  <si>
    <t>RQ5026XXYEVH0</t>
  </si>
  <si>
    <t>RQ5026XXYEVH3</t>
  </si>
  <si>
    <t>国唐汽车有限公司(原江苏登达汽车有限公司）</t>
  </si>
  <si>
    <t>SGK6851BEVGK11</t>
  </si>
  <si>
    <t>浙江省</t>
  </si>
  <si>
    <t>万向集团公司</t>
  </si>
  <si>
    <t>WXB6121GEV2</t>
  </si>
  <si>
    <t>WXB6860GEV</t>
  </si>
  <si>
    <t>杭州长江汽车有限公司</t>
  </si>
  <si>
    <t>FDC6100PBABEV01</t>
  </si>
  <si>
    <t>FDC6810TDABEV06</t>
  </si>
  <si>
    <t>浙江豪情汽车制造有限公司</t>
  </si>
  <si>
    <t>JL7001BEV33</t>
  </si>
  <si>
    <t>JL7001BEV34</t>
  </si>
  <si>
    <t>JL7001BEV35</t>
  </si>
  <si>
    <t>JL7001BEV36</t>
  </si>
  <si>
    <t>JL7001BEV38</t>
  </si>
  <si>
    <t>JL7001BEV45</t>
  </si>
  <si>
    <t>JL7001BEV46</t>
  </si>
  <si>
    <t>JL7001BEV47</t>
  </si>
  <si>
    <t>JL7001BEV48</t>
  </si>
  <si>
    <t>JL7001BEV57</t>
  </si>
  <si>
    <t>JL7001BEV58</t>
  </si>
  <si>
    <t>比亚迪汽车工业有限公司杭州分公司</t>
  </si>
  <si>
    <t>BYD6700HZEV</t>
  </si>
  <si>
    <t>宁波市</t>
  </si>
  <si>
    <t>浙江吉利汽车有限公司</t>
  </si>
  <si>
    <t>MR7002BEV03</t>
  </si>
  <si>
    <t>MR7152PHEV01</t>
  </si>
  <si>
    <t>SMA7000BEV05</t>
  </si>
  <si>
    <t>SMA7001BEV22</t>
  </si>
  <si>
    <t>SMA7001BEV23</t>
  </si>
  <si>
    <t>SMA7001BEV25</t>
  </si>
  <si>
    <t>SMA7001BEV40</t>
  </si>
  <si>
    <t>SMA7001BEV60</t>
  </si>
  <si>
    <t>SMA7001BEV61</t>
  </si>
  <si>
    <t>SMA7001BEV66</t>
  </si>
  <si>
    <t>SMA7001BEV72</t>
  </si>
  <si>
    <t>SMA7001BEV73</t>
  </si>
  <si>
    <t>浙江中车电车有限公司</t>
  </si>
  <si>
    <t>CSR6100GCHEV1</t>
  </si>
  <si>
    <t>CSR6110GSEV3</t>
  </si>
  <si>
    <t>CSR6121GSEV5</t>
  </si>
  <si>
    <t>CSR6850GLEV3</t>
  </si>
  <si>
    <t>安徽省</t>
  </si>
  <si>
    <t>合肥长安汽车有限公司</t>
  </si>
  <si>
    <t>SC7003ABBEV</t>
  </si>
  <si>
    <t>SC7004CABEV</t>
  </si>
  <si>
    <t>奇瑞汽车股份有限公司</t>
  </si>
  <si>
    <t>SQR7000BEVJ00</t>
  </si>
  <si>
    <t>SQR5023XXYBEVK06</t>
  </si>
  <si>
    <t>SQR5024XXYBEVK06</t>
  </si>
  <si>
    <t>SQR6440BEVK08</t>
  </si>
  <si>
    <t>SQR7000BEVJ601</t>
  </si>
  <si>
    <t>SQR7000BEVJ72</t>
  </si>
  <si>
    <t>安徽星凯龙客车有限公司</t>
  </si>
  <si>
    <t>HFX6104BEVG02</t>
  </si>
  <si>
    <t>芜湖宝骐汽车制造有限公司</t>
  </si>
  <si>
    <t>WXS5023XXYBEV01</t>
  </si>
  <si>
    <t>WXS5024XXYBEV01</t>
  </si>
  <si>
    <t>安庆安达尔汽车制造有限公司</t>
  </si>
  <si>
    <t>AAQ6820EV</t>
  </si>
  <si>
    <t>安徽江淮汽车集团股份有限公司</t>
  </si>
  <si>
    <t>HFC5031XXYPV4EV5B3</t>
  </si>
  <si>
    <t>HFC5041XXYP73EV1C5</t>
  </si>
  <si>
    <t>HFC5049XXYEV1H</t>
  </si>
  <si>
    <t>HFC7000AEV</t>
  </si>
  <si>
    <t>HFC7000BEV</t>
  </si>
  <si>
    <t>HFC7000W3EV</t>
  </si>
  <si>
    <t>HFC7000WEV</t>
  </si>
  <si>
    <t>HFC7001A1EV</t>
  </si>
  <si>
    <t>HFC7001AEV</t>
  </si>
  <si>
    <t>HFC7001EAEV2</t>
  </si>
  <si>
    <t>福建省</t>
  </si>
  <si>
    <t>东南(福建)汽车工业有限公司</t>
  </si>
  <si>
    <t>DN7004MBEV</t>
  </si>
  <si>
    <t>福建新福达汽车工业有限公司</t>
  </si>
  <si>
    <t>FZ6801UFBEV</t>
  </si>
  <si>
    <t>福建新龙马汽车股份有限公司</t>
  </si>
  <si>
    <t>FJ5020XXYBEVA12</t>
  </si>
  <si>
    <t>FJ5020XXYBEVA15</t>
  </si>
  <si>
    <t>FJ5020XXYBEVA16</t>
  </si>
  <si>
    <t>FJ5020XXYBEVA5</t>
  </si>
  <si>
    <t>FJ5020XXYBEVA6</t>
  </si>
  <si>
    <t>FJ6860GBEV3</t>
  </si>
  <si>
    <t>福建省汽车工业集团云度新能源汽车股份有限公司</t>
  </si>
  <si>
    <t>YDE7000BEV1B</t>
  </si>
  <si>
    <t>YDE7000BEV1C</t>
  </si>
  <si>
    <t>YDE7000BEV1D</t>
  </si>
  <si>
    <t>YDE7000BEV2A</t>
  </si>
  <si>
    <t>厦门市</t>
  </si>
  <si>
    <t>厦门金龙旅行车有限公司</t>
  </si>
  <si>
    <t>XML5036XXYEVD0</t>
  </si>
  <si>
    <t>XML5036XXYEVH0</t>
  </si>
  <si>
    <t>XML5036XXYEVL0</t>
  </si>
  <si>
    <t>XML5036XXYEVW0</t>
  </si>
  <si>
    <t>XML6102JEVD0</t>
  </si>
  <si>
    <t>XML6102JEVL0</t>
  </si>
  <si>
    <t>XML6102JEVW0</t>
  </si>
  <si>
    <t>XML6102JEVW01</t>
  </si>
  <si>
    <t>XML6102JEVW0C</t>
  </si>
  <si>
    <t>XML6102JHEVD5CN</t>
  </si>
  <si>
    <t>XML6105JEV60C</t>
  </si>
  <si>
    <t>XML6105JEVD0C1</t>
  </si>
  <si>
    <t>XML6105JEVN0C</t>
  </si>
  <si>
    <t>XML6105JEVW0C</t>
  </si>
  <si>
    <t>XML6105JEVW0C1</t>
  </si>
  <si>
    <t>XML6105JEVW0C6</t>
  </si>
  <si>
    <t>XML6105JHEVD5C</t>
  </si>
  <si>
    <t>XML6105JHEVG5C</t>
  </si>
  <si>
    <t>XML6105JHEVG5C5</t>
  </si>
  <si>
    <t>XML6105JHEVG5C6</t>
  </si>
  <si>
    <t>XML6105JHEVG5CN6</t>
  </si>
  <si>
    <t>XML6105JHEVG5CN7</t>
  </si>
  <si>
    <t>XML6105JHEVL5C</t>
  </si>
  <si>
    <t>XML6112JEVA0</t>
  </si>
  <si>
    <t>XML6122JEVD0C</t>
  </si>
  <si>
    <t>XML6125JEVD0C1</t>
  </si>
  <si>
    <t>XML6125JHEVD5CN</t>
  </si>
  <si>
    <t>XML6125JHEVG5CN1</t>
  </si>
  <si>
    <t>XML6125JHEVG5CN5</t>
  </si>
  <si>
    <t>XML6125JHEVW5C</t>
  </si>
  <si>
    <t>XML6700JEVD0C</t>
  </si>
  <si>
    <t>XML6805JEVD0C</t>
  </si>
  <si>
    <t>XML6805JEVL0C</t>
  </si>
  <si>
    <t>XML6805JEVN0C</t>
  </si>
  <si>
    <t>XML6805JEVW0C</t>
  </si>
  <si>
    <t>XML6809JEVD0</t>
  </si>
  <si>
    <t>XML6809JEVD0C</t>
  </si>
  <si>
    <t>XML6809JEVW0C</t>
  </si>
  <si>
    <t>XML6855JEV58C</t>
  </si>
  <si>
    <t>XML6855JEVA0C</t>
  </si>
  <si>
    <t>XML6855JEVD0C</t>
  </si>
  <si>
    <t>XML6855JEVM0C</t>
  </si>
  <si>
    <t>XML6855JEVW0C</t>
  </si>
  <si>
    <t>XML6855JEVW0C1</t>
  </si>
  <si>
    <t>XML6855JEVW0C2</t>
  </si>
  <si>
    <t>XML6855JEVW0C3</t>
  </si>
  <si>
    <t>XML6855JHEVC5C</t>
  </si>
  <si>
    <t>XML6855JHEVD5C1</t>
  </si>
  <si>
    <t>XML6855JHEVL5C</t>
  </si>
  <si>
    <t>厦门金龙联合汽车工业有限公司</t>
  </si>
  <si>
    <t>XMQ5030XXYBEVS09</t>
  </si>
  <si>
    <t>XMQ6106AGBEVL4</t>
  </si>
  <si>
    <t>XMQ6106AGBEVL6</t>
  </si>
  <si>
    <t>XMQ6106AGBEVL8</t>
  </si>
  <si>
    <t>XMQ6106AGBEVM1</t>
  </si>
  <si>
    <t>XMQ6106AGCHEVD57</t>
  </si>
  <si>
    <t>XMQ6106AGCHEVN510</t>
  </si>
  <si>
    <t>XMQ6106AGCHEVN512</t>
  </si>
  <si>
    <t>XMQ6106AGCHEVN58</t>
  </si>
  <si>
    <t>XMQ6106AGCHEVN59</t>
  </si>
  <si>
    <t>XMQ6106AGPHEVN51</t>
  </si>
  <si>
    <t>XMQ6110BCBEVL11</t>
  </si>
  <si>
    <t>XMQ6110BCBEVL8</t>
  </si>
  <si>
    <t>XMQ6110BCBEVL9</t>
  </si>
  <si>
    <t>XMQ6110BGBEVL3</t>
  </si>
  <si>
    <t>XMQ6110BGBEVL4</t>
  </si>
  <si>
    <t>XMQ6110BGPHEVD51</t>
  </si>
  <si>
    <t>XMQ6120BGPHEVD51</t>
  </si>
  <si>
    <t>XMQ6127AGBEVL3</t>
  </si>
  <si>
    <t>XMQ6127AGBEVM</t>
  </si>
  <si>
    <t>XMQ6127AGCHEVD58</t>
  </si>
  <si>
    <t>XMQ6127AGPHEVN52</t>
  </si>
  <si>
    <t>XMQ6127AGPHEVN53</t>
  </si>
  <si>
    <t>XMQ6706BYBEVL2</t>
  </si>
  <si>
    <t>XMQ6802AGBEVL2</t>
  </si>
  <si>
    <t>XMQ6802AGBEVL4</t>
  </si>
  <si>
    <t>XMQ6802AGBEVL5</t>
  </si>
  <si>
    <t>XMQ6802AGBEVM</t>
  </si>
  <si>
    <t>XMQ6806BGBEVL</t>
  </si>
  <si>
    <t>XMQ6806BYBEVL</t>
  </si>
  <si>
    <t>XMQ6850AGBEVL4</t>
  </si>
  <si>
    <t>XMQ6850AGBEVL7</t>
  </si>
  <si>
    <t>XMQ6850AGBEVL8</t>
  </si>
  <si>
    <t>XMQ6850AGCHEVD53</t>
  </si>
  <si>
    <t>XMQ6850AGCHEVD54</t>
  </si>
  <si>
    <t>XMQ6850AGCHEVN53</t>
  </si>
  <si>
    <t>XMQ6850AGCHEVN55</t>
  </si>
  <si>
    <t>XMQ6850AGPHEVD52</t>
  </si>
  <si>
    <t>XMQ6850AGPHEVN52</t>
  </si>
  <si>
    <t>XMQ6850BGBEVL</t>
  </si>
  <si>
    <t>XMQ6850BGBEVM1</t>
  </si>
  <si>
    <t>江西省</t>
  </si>
  <si>
    <t>江铃控股有限公司</t>
  </si>
  <si>
    <t>JX70011BEV</t>
  </si>
  <si>
    <t>JX70012BEV</t>
  </si>
  <si>
    <t>JX70014BEV</t>
  </si>
  <si>
    <t>JX70015BEV</t>
  </si>
  <si>
    <t>JX70016BEV</t>
  </si>
  <si>
    <t>JX70020BEV</t>
  </si>
  <si>
    <t>JX70021BEV</t>
  </si>
  <si>
    <t>JX7005BEV</t>
  </si>
  <si>
    <t>JX7006BEV</t>
  </si>
  <si>
    <t>JX7009BEV</t>
  </si>
  <si>
    <t>安源客车制造有限公司</t>
  </si>
  <si>
    <t>PK6853BEV</t>
  </si>
  <si>
    <t>江西宜春客车厂有限公司</t>
  </si>
  <si>
    <t>JYK5023XXYEV</t>
  </si>
  <si>
    <t>JYK6100GBEV4</t>
  </si>
  <si>
    <t>JYK6800GBEV2</t>
  </si>
  <si>
    <t>赣州江钨汽车改装有限公司</t>
  </si>
  <si>
    <t>GZQ5020XSHBEV</t>
  </si>
  <si>
    <t>GZQ5021CCYBEV</t>
  </si>
  <si>
    <t>GZQ5030XSHBEV</t>
  </si>
  <si>
    <t>GZQ5031CCYBEV</t>
  </si>
  <si>
    <t>江西博能上饶客车有限公司</t>
  </si>
  <si>
    <t>SR6101BEVG1</t>
  </si>
  <si>
    <t>SR6101BEVG2</t>
  </si>
  <si>
    <t>SR6106BEVG1</t>
  </si>
  <si>
    <t>SR6106PHEVG5</t>
  </si>
  <si>
    <t>SR6810BEVG1</t>
  </si>
  <si>
    <t>SR6810BEVG2</t>
  </si>
  <si>
    <t>SR6810BEVG6</t>
  </si>
  <si>
    <t>江西昌河汽车有限责任公司</t>
  </si>
  <si>
    <t>CH5015XXYBEVA2CD</t>
  </si>
  <si>
    <t>江西凯马百路佳客车有限公司</t>
  </si>
  <si>
    <t>JXK6109BEV</t>
  </si>
  <si>
    <t>JXK6126BPHEVN</t>
  </si>
  <si>
    <t>JXK6127BPHEVN</t>
  </si>
  <si>
    <t>JXK6811BEV</t>
  </si>
  <si>
    <t>江西江铃集团晶马汽车有限公司</t>
  </si>
  <si>
    <t>JMV6105GRBEV3</t>
  </si>
  <si>
    <t>JMV6800GRBEV1</t>
  </si>
  <si>
    <t>JMV6820BEV3</t>
  </si>
  <si>
    <t>JMV6820GRBEV3</t>
  </si>
  <si>
    <t>JMV6820GRBEV5</t>
  </si>
  <si>
    <t>山东省</t>
  </si>
  <si>
    <t>山东蓝诺汽车有限公司</t>
  </si>
  <si>
    <t>KRD5022CCYBEV</t>
  </si>
  <si>
    <t>KRD5022CCYBEV02</t>
  </si>
  <si>
    <t>KRD5022XXYBEV</t>
  </si>
  <si>
    <t>KRD5022XXYBEV02</t>
  </si>
  <si>
    <t>山东凯马汽车制造有限公司</t>
  </si>
  <si>
    <t>KMC1023EVA29D</t>
  </si>
  <si>
    <t>KMC1035EVA30D</t>
  </si>
  <si>
    <t>KMC5021XXYEV21D</t>
  </si>
  <si>
    <t>KMC5022TSLEV29D</t>
  </si>
  <si>
    <t>KMC5022XXYEV29D</t>
  </si>
  <si>
    <t>KMC5022XXYEVA29D</t>
  </si>
  <si>
    <t>KMC5022ZLJEV29D</t>
  </si>
  <si>
    <t>KMC5022ZXXEV29D</t>
  </si>
  <si>
    <t>KMC5023XXYEVA29D</t>
  </si>
  <si>
    <t>KMC5030XXYEV21D</t>
  </si>
  <si>
    <t>KMC5035XXYEVA30D</t>
  </si>
  <si>
    <t>KMC5042XXYEV33D</t>
  </si>
  <si>
    <t>KMC5042XXYEVA33D</t>
  </si>
  <si>
    <t>KMC5042XXYEVB33D</t>
  </si>
  <si>
    <t>山东沂星电动汽车有限公司</t>
  </si>
  <si>
    <t>SDL6104EVG</t>
  </si>
  <si>
    <t>SDL6837EVG</t>
  </si>
  <si>
    <t>烟台舒驰客车有限责任公司</t>
  </si>
  <si>
    <t>YTK5040XXYEV2</t>
  </si>
  <si>
    <t>YTK6118EV9</t>
  </si>
  <si>
    <t>YTK6830GEV3</t>
  </si>
  <si>
    <t>YTK6830GEV5</t>
  </si>
  <si>
    <t>中通客车控股股份有限公司</t>
  </si>
  <si>
    <t>LCK5026XXYBEV1</t>
  </si>
  <si>
    <t>LCK5049XXYEVH3</t>
  </si>
  <si>
    <t>LCK5080XDYEV</t>
  </si>
  <si>
    <t>LCK6106PHENV</t>
  </si>
  <si>
    <t>LCK6107PHEVCG1</t>
  </si>
  <si>
    <t>LCK6107PHEVCNG2</t>
  </si>
  <si>
    <t>LCK6107PHEVG2</t>
  </si>
  <si>
    <t>LCK6107PHEVG3</t>
  </si>
  <si>
    <t>LCK6107PHEVNC</t>
  </si>
  <si>
    <t>LCK6107PHEVNG2</t>
  </si>
  <si>
    <t>LCK6107PHEVNG3</t>
  </si>
  <si>
    <t>LCK6108EVG12</t>
  </si>
  <si>
    <t>LCK6108EVG15</t>
  </si>
  <si>
    <t>LCK6108EVG33</t>
  </si>
  <si>
    <t>LCK6108EVG8</t>
  </si>
  <si>
    <t>LCK6108EVG9</t>
  </si>
  <si>
    <t>LCK6108EVGD</t>
  </si>
  <si>
    <t>LCK6108EVGD1</t>
  </si>
  <si>
    <t>LCK6108EVGK</t>
  </si>
  <si>
    <t>LCK6108EVGL1</t>
  </si>
  <si>
    <t>LCK6108EVGM1</t>
  </si>
  <si>
    <t>LCK6108EVK</t>
  </si>
  <si>
    <t>LCK6109PHEVG</t>
  </si>
  <si>
    <t>LCK6109PHEVG4</t>
  </si>
  <si>
    <t>LCK6117EVG8</t>
  </si>
  <si>
    <t>LCK6119PHEVG</t>
  </si>
  <si>
    <t>LCK6119PHEVG1</t>
  </si>
  <si>
    <t>LCK6122EVG12</t>
  </si>
  <si>
    <t>LCK6122EVG6</t>
  </si>
  <si>
    <t>LCK6122EVG7</t>
  </si>
  <si>
    <t>LCK6126PHENV</t>
  </si>
  <si>
    <t>LCK6127PHEVG5</t>
  </si>
  <si>
    <t>LCK6127PHEVNG3</t>
  </si>
  <si>
    <t>LCK6607DEVQG</t>
  </si>
  <si>
    <t>LCK6721EVGA</t>
  </si>
  <si>
    <t>LCK6723EVGA</t>
  </si>
  <si>
    <t>LCK6808EVQA</t>
  </si>
  <si>
    <t>LCK6808EVQB</t>
  </si>
  <si>
    <t>LCK6808EVQGA</t>
  </si>
  <si>
    <t>LCK6809EVGF</t>
  </si>
  <si>
    <t>LCK6809EVGK</t>
  </si>
  <si>
    <t>LCK6809EVGL</t>
  </si>
  <si>
    <t>LCK6809EVGM</t>
  </si>
  <si>
    <t>LCK6809EVGM1</t>
  </si>
  <si>
    <t>LCK6809EVGM2</t>
  </si>
  <si>
    <t>LCK6809EVGM4</t>
  </si>
  <si>
    <t>LCK6809EVGM5</t>
  </si>
  <si>
    <t>LCK6809EVGT</t>
  </si>
  <si>
    <t>LCK6809EVGT1</t>
  </si>
  <si>
    <t>LCK6809EVGW</t>
  </si>
  <si>
    <t>LCK6809EVGW1</t>
  </si>
  <si>
    <t>LCK6811EVGA</t>
  </si>
  <si>
    <t>LCK6811EVGC</t>
  </si>
  <si>
    <t>LCK6812EVGA</t>
  </si>
  <si>
    <t>LCK6812EVGC</t>
  </si>
  <si>
    <t>LCK6813EVGA</t>
  </si>
  <si>
    <t>LCK6813EVGB</t>
  </si>
  <si>
    <t>LCK6840EVG</t>
  </si>
  <si>
    <t>LCK6850PHEV5QG</t>
  </si>
  <si>
    <t>LCK6850PHEVG4</t>
  </si>
  <si>
    <t>LCK6850PHEVNG4</t>
  </si>
  <si>
    <t>LCK6860EVGW</t>
  </si>
  <si>
    <t>山东唐骏欧铃汽车制造有限公司</t>
  </si>
  <si>
    <t>ZB5044XXYBEVKDD6</t>
  </si>
  <si>
    <t>ZB5045XXYBEVKDC6</t>
  </si>
  <si>
    <t>ZB5047XXYBEVKDD6</t>
  </si>
  <si>
    <t>中国重汽集团济南豪沃客车有限公司</t>
  </si>
  <si>
    <t>JK6106GBEV4</t>
  </si>
  <si>
    <t>JK6126GPHEVN5Q2</t>
  </si>
  <si>
    <t>JK6806GBEV4</t>
  </si>
  <si>
    <t>青岛市</t>
  </si>
  <si>
    <t>一汽解放青岛汽车有限公司</t>
  </si>
  <si>
    <t>CA5041XXYP40L1BEVA84</t>
  </si>
  <si>
    <t>CA5046XXYP40L1BEVA84</t>
  </si>
  <si>
    <t>CA5048XXYP40L1BEVA84</t>
  </si>
  <si>
    <t>河南省</t>
  </si>
  <si>
    <t>海马汽车有限公司</t>
  </si>
  <si>
    <t>HMA7002S302BEV</t>
  </si>
  <si>
    <t>HMA7002S30BEV</t>
  </si>
  <si>
    <t>HMA7003S10BEV</t>
  </si>
  <si>
    <t>HMA7003S13BEV</t>
  </si>
  <si>
    <t>郑州日产汽车有限公司</t>
  </si>
  <si>
    <t>ZN5026XXYV1YBEV</t>
  </si>
  <si>
    <t>ZN5036XGCH2YBEV</t>
  </si>
  <si>
    <t>郑州宇通重工有限公司</t>
  </si>
  <si>
    <t>YTZ5030TYHZ0BEV</t>
  </si>
  <si>
    <t>YTZ5031TYHBEV</t>
  </si>
  <si>
    <t>YTZ5040TXSZ0BEV</t>
  </si>
  <si>
    <t>YTZ5040XTYZ0BEV</t>
  </si>
  <si>
    <t>YTZ5040ZZZZ0BEV</t>
  </si>
  <si>
    <t>YTZ5040ZZZZ1BEV</t>
  </si>
  <si>
    <t>YTZ5070TSLZZBEV</t>
  </si>
  <si>
    <t>YTZ5070TXSZ0BEV</t>
  </si>
  <si>
    <t>YTZ5180GQXZ1BEV</t>
  </si>
  <si>
    <t>海马新能源汽车有限公司</t>
  </si>
  <si>
    <t>ZQ5020XXYZC1BEV</t>
  </si>
  <si>
    <t>郑州宇通客车股份有限公司</t>
  </si>
  <si>
    <t>ZK6105BEVG13A</t>
  </si>
  <si>
    <t>ZK6105BEVG15</t>
  </si>
  <si>
    <t>ZK6105BEVG19A</t>
  </si>
  <si>
    <t>ZK6105BEVG20</t>
  </si>
  <si>
    <t>ZK6105BEVG21</t>
  </si>
  <si>
    <t>ZK6105BEVG23</t>
  </si>
  <si>
    <t>ZK6105BEVG24</t>
  </si>
  <si>
    <t>ZK6105BEVG25</t>
  </si>
  <si>
    <t>ZK6105BEVG26</t>
  </si>
  <si>
    <t>ZK6105BEVG27</t>
  </si>
  <si>
    <t>ZK6105BEVG29</t>
  </si>
  <si>
    <t>ZK6105BEVG29A</t>
  </si>
  <si>
    <t>ZK6105BEVG29C</t>
  </si>
  <si>
    <t>ZK6105BEVG31</t>
  </si>
  <si>
    <t>ZK6105BEVG32</t>
  </si>
  <si>
    <t>ZK6105BEVG33A</t>
  </si>
  <si>
    <t>ZK6105CHEVNPG21</t>
  </si>
  <si>
    <t>ZK6105CHEVNPG26</t>
  </si>
  <si>
    <t>ZK6105CHEVNPG29</t>
  </si>
  <si>
    <t>ZK6105CHEVNPG33</t>
  </si>
  <si>
    <t>ZK6105CHEVNPG35C</t>
  </si>
  <si>
    <t>ZK6105CHEVPG29</t>
  </si>
  <si>
    <t>ZK6105CHEVPG29C</t>
  </si>
  <si>
    <t>ZK6105CHEVPG33</t>
  </si>
  <si>
    <t>ZK6105CHEVPG35</t>
  </si>
  <si>
    <t>ZK6115BEV5Y</t>
  </si>
  <si>
    <t>ZK6115BEVG5</t>
  </si>
  <si>
    <t>ZK6115BEVG52</t>
  </si>
  <si>
    <t>ZK6115BEVG53</t>
  </si>
  <si>
    <t>ZK6115BEVG61</t>
  </si>
  <si>
    <t>ZK6115BEVY51</t>
  </si>
  <si>
    <t>ZK6115BEVY52</t>
  </si>
  <si>
    <t>ZK6115BEVY53</t>
  </si>
  <si>
    <t>ZK6115BEVZ51</t>
  </si>
  <si>
    <t>ZK6115BEVZ52</t>
  </si>
  <si>
    <t>ZK6115BEVZ62</t>
  </si>
  <si>
    <t>ZK6119BEVQY52</t>
  </si>
  <si>
    <t>ZK6119BEVQZ51</t>
  </si>
  <si>
    <t>ZK6120CHEVNPG11</t>
  </si>
  <si>
    <t>ZK6120CHEVPG41</t>
  </si>
  <si>
    <t>ZK6125BEVG19A</t>
  </si>
  <si>
    <t>ZK6125BEVG23</t>
  </si>
  <si>
    <t>ZK6125BEVG25</t>
  </si>
  <si>
    <t>ZK6125BEVG27</t>
  </si>
  <si>
    <t>ZK6125CHEVNPG21A</t>
  </si>
  <si>
    <t>ZK6125CHEVNPG29</t>
  </si>
  <si>
    <t>ZK6125CHEVNPG35</t>
  </si>
  <si>
    <t>ZK6125CHEVPG29</t>
  </si>
  <si>
    <t>ZK6125CHEVPG35</t>
  </si>
  <si>
    <t>ZK6126BEVGS1</t>
  </si>
  <si>
    <t>ZK6140CHEVNPG5</t>
  </si>
  <si>
    <t>ZK6641BEVQ2</t>
  </si>
  <si>
    <t>ZK6650BEVG13</t>
  </si>
  <si>
    <t>ZK6650BEVG16</t>
  </si>
  <si>
    <t>ZK6650BEVG6</t>
  </si>
  <si>
    <t>ZK6650BEVG7</t>
  </si>
  <si>
    <t>ZK6701BEVQ5</t>
  </si>
  <si>
    <t>ZK6805BEVG10</t>
  </si>
  <si>
    <t>ZK6805BEVG11</t>
  </si>
  <si>
    <t>ZK6805BEVG12</t>
  </si>
  <si>
    <t>ZK6805BEVG13</t>
  </si>
  <si>
    <t>ZK6805BEVG15</t>
  </si>
  <si>
    <t>ZK6805BEVG17</t>
  </si>
  <si>
    <t>ZK6805BEVG19A</t>
  </si>
  <si>
    <t>ZK6805BEVG21</t>
  </si>
  <si>
    <t>ZK6805BEVG21A</t>
  </si>
  <si>
    <t>ZK6805BEVG22A</t>
  </si>
  <si>
    <t>ZK6805BEVG9</t>
  </si>
  <si>
    <t>ZK6808BEVQ5</t>
  </si>
  <si>
    <t>ZK6808BEVQZ51</t>
  </si>
  <si>
    <t>ZK6808BEVQZ52</t>
  </si>
  <si>
    <t>ZK6808BEVQZ53</t>
  </si>
  <si>
    <t>ZK6825CHEVPG23C</t>
  </si>
  <si>
    <t>ZK6826BEVQG50</t>
  </si>
  <si>
    <t>ZK6826BEVQG51</t>
  </si>
  <si>
    <t>ZK6826BEVQY51</t>
  </si>
  <si>
    <t>ZK6826BEVQY52</t>
  </si>
  <si>
    <t>ZK6845BEVG10</t>
  </si>
  <si>
    <t>ZK6845BEVG11</t>
  </si>
  <si>
    <t>ZK6845BEVG31</t>
  </si>
  <si>
    <t>ZK6845BEVG6A</t>
  </si>
  <si>
    <t>ZK6845BEVG7</t>
  </si>
  <si>
    <t>ZK6850BEVG19A</t>
  </si>
  <si>
    <t>ZK6850CHEVNPG23</t>
  </si>
  <si>
    <t>ZK6850CHEVNPG26</t>
  </si>
  <si>
    <t>ZK6850CHEVNPG29A</t>
  </si>
  <si>
    <t>ZK6850CHEVNPG33</t>
  </si>
  <si>
    <t>ZK6850CHEVNPG35C</t>
  </si>
  <si>
    <t>ZK6850CHEVPG26</t>
  </si>
  <si>
    <t>ZK6850CHEVPG29A</t>
  </si>
  <si>
    <t>ZK6850CHEVPG33</t>
  </si>
  <si>
    <t>ZK6850CHEVPG35</t>
  </si>
  <si>
    <t>ZK6906BEVQY52</t>
  </si>
  <si>
    <t>ZK6935BEVG2</t>
  </si>
  <si>
    <t>安阳市德力专用汽车有限公司</t>
  </si>
  <si>
    <t>DSP5043XXYBEV</t>
  </si>
  <si>
    <t>湖北省</t>
  </si>
  <si>
    <t>东风汽车股份有限公司</t>
  </si>
  <si>
    <t>DFA5025XXYACBEV</t>
  </si>
  <si>
    <t>DFA5040XXYKBEV</t>
  </si>
  <si>
    <t>东风汽车集团有限公司</t>
  </si>
  <si>
    <t>DFA7000F1A1BEV</t>
  </si>
  <si>
    <t>DFA7000G1F1BEV</t>
  </si>
  <si>
    <t>DFA7000G1F2BEV</t>
  </si>
  <si>
    <t>DFA7000G1F3BEV</t>
  </si>
  <si>
    <t>DFA7000G1F4BEV</t>
  </si>
  <si>
    <t>DFA7000L2ABEV</t>
  </si>
  <si>
    <t>DFA7000L2ABEV1</t>
  </si>
  <si>
    <t>DFA7000L2ABEV2</t>
  </si>
  <si>
    <t>DFA7000L2ABEV3</t>
  </si>
  <si>
    <t>DFM7000G1BBEV</t>
  </si>
  <si>
    <t>DFM7000G1F2BEV</t>
  </si>
  <si>
    <t>DFM7000G1F3BEV</t>
  </si>
  <si>
    <t>DFM7000H2ABEV1</t>
  </si>
  <si>
    <t>EQ5020XXYLBEV1</t>
  </si>
  <si>
    <t>EQ5020XXYSZBEV</t>
  </si>
  <si>
    <t>EQ5020XXYSZBEV1</t>
  </si>
  <si>
    <t>EQ5020XXYTBEV2</t>
  </si>
  <si>
    <t>EQ5020ZLJTBEV</t>
  </si>
  <si>
    <t>EQ5020ZXXTBEV</t>
  </si>
  <si>
    <t>EQ5022XXYTBEV1</t>
  </si>
  <si>
    <t>EQ5023XXYACBEV1</t>
  </si>
  <si>
    <t>EQ5023XXYACBEV5</t>
  </si>
  <si>
    <t>EQ5023XXYACBEV6</t>
  </si>
  <si>
    <t>EQ5023XXYTBEV5</t>
  </si>
  <si>
    <t>EQ5025XXYACBEV</t>
  </si>
  <si>
    <t>EQ5026XXYTBEV</t>
  </si>
  <si>
    <t>EQ5026XXYTBEV1</t>
  </si>
  <si>
    <t>EQ5027XXYTBEV</t>
  </si>
  <si>
    <t>EQ5031TSLACBEV</t>
  </si>
  <si>
    <t>EQ5031XDWTBEV</t>
  </si>
  <si>
    <t>EQ5032XXYACBEV1</t>
  </si>
  <si>
    <t>EQ5040XXYACBEV10</t>
  </si>
  <si>
    <t>EQ5040XXYACBEV11</t>
  </si>
  <si>
    <t>EQ5040XXYACBEV12</t>
  </si>
  <si>
    <t>EQ5040XXYACBEV7</t>
  </si>
  <si>
    <t>EQ5040XXYACBEV8</t>
  </si>
  <si>
    <t>EQ5040XXYSZBEV</t>
  </si>
  <si>
    <t>EQ5040XXYTBEV1</t>
  </si>
  <si>
    <t>EQ5041XXYACBEV13</t>
  </si>
  <si>
    <t>EQ5041XXYACBEV5</t>
  </si>
  <si>
    <t>EQ5041XXYACBEV9</t>
  </si>
  <si>
    <t>EQ5042XXYACBEV1</t>
  </si>
  <si>
    <t>EQ5044XXYACBEV</t>
  </si>
  <si>
    <t>EQ5044XXYTBEV2</t>
  </si>
  <si>
    <t>EQ5045XLCTBEV</t>
  </si>
  <si>
    <t>EQ5045XLCTBEV2</t>
  </si>
  <si>
    <t>EQ5045XXYTBEV</t>
  </si>
  <si>
    <t>EQ5045XXYTBEV12</t>
  </si>
  <si>
    <t>EQ5045XXYTBEV14</t>
  </si>
  <si>
    <t>EQ5045XXYTBEV18</t>
  </si>
  <si>
    <t>EQ5045XXYTBEV19</t>
  </si>
  <si>
    <t>EQ5045XXYTBEV2</t>
  </si>
  <si>
    <t>EQ5045XXYTBEV3</t>
  </si>
  <si>
    <t>EQ5045XXYTBEV4</t>
  </si>
  <si>
    <t>EQ5080XDYTBEV1</t>
  </si>
  <si>
    <t>EQ5080XXYTFCEV1</t>
  </si>
  <si>
    <t>EQ5160TDYTBEV</t>
  </si>
  <si>
    <t>EQ6100CACBEV</t>
  </si>
  <si>
    <t>EQ6120CACCHEV</t>
  </si>
  <si>
    <t>EQ6620CLBEV6</t>
  </si>
  <si>
    <t>EQ6800CACBEV4</t>
  </si>
  <si>
    <t>EQ6800CACBEV5</t>
  </si>
  <si>
    <t>EQ6800CACBEV7</t>
  </si>
  <si>
    <t>EQ6810CACBEV</t>
  </si>
  <si>
    <t>EQ6810CACBEV1</t>
  </si>
  <si>
    <t>EQ6810CACBEV2</t>
  </si>
  <si>
    <t>EQ6811LACBEV1</t>
  </si>
  <si>
    <t>东风特种汽车有限公司</t>
  </si>
  <si>
    <t>EQ6105CTBEV3</t>
  </si>
  <si>
    <t>EQ6105CTBEV4</t>
  </si>
  <si>
    <t>EQ6670CTBEV3</t>
  </si>
  <si>
    <t>EQ6830CTBEV10</t>
  </si>
  <si>
    <t>EQ6830CTBEV11</t>
  </si>
  <si>
    <t>EQ6830CTBEV7</t>
  </si>
  <si>
    <t>EQ6830CTBEV8</t>
  </si>
  <si>
    <t>EQ6830CTBEV9</t>
  </si>
  <si>
    <t>东风小康汽车有限公司</t>
  </si>
  <si>
    <t>DXK5030XXYC9BEV</t>
  </si>
  <si>
    <t>DXK6450EC1BEV</t>
  </si>
  <si>
    <t>扬子江汽车集团有限公司</t>
  </si>
  <si>
    <t>WG6820BEVHK9</t>
  </si>
  <si>
    <t>武汉客车制造股份有限公司</t>
  </si>
  <si>
    <t>WH6101GBEV</t>
  </si>
  <si>
    <t>湖北新楚风汽车股份有限公司</t>
  </si>
  <si>
    <t>HQG5022XXYEV4</t>
  </si>
  <si>
    <t>HQG5022XXYEV6</t>
  </si>
  <si>
    <t>HQG5041XXYEV1</t>
  </si>
  <si>
    <t>HQG5041XXYEV2</t>
  </si>
  <si>
    <t>HQG5042XXYEV10</t>
  </si>
  <si>
    <t>HQG5042XXYEV2</t>
  </si>
  <si>
    <t>HQG5042XXYEV9</t>
  </si>
  <si>
    <t>湖南省</t>
  </si>
  <si>
    <t>大汉汽车集团有限公司</t>
  </si>
  <si>
    <t>CKY6810BEVG</t>
  </si>
  <si>
    <t>CKY6820BEVG</t>
  </si>
  <si>
    <t>长沙梅花汽车制造有限公司</t>
  </si>
  <si>
    <t>TX5040XXYBEV2</t>
  </si>
  <si>
    <t>TX6830BEV2</t>
  </si>
  <si>
    <t>TX6831BEV</t>
  </si>
  <si>
    <t>比亚迪汽车工业有限公司长沙分公司</t>
  </si>
  <si>
    <t>BYD5030XXYBEV1</t>
  </si>
  <si>
    <t>BYD6100LGEV4</t>
  </si>
  <si>
    <t>BYD6100LGEV7</t>
  </si>
  <si>
    <t>BYD6450VBEV</t>
  </si>
  <si>
    <t>BYD6810LZEV1</t>
  </si>
  <si>
    <t>CK6100LGEV2</t>
  </si>
  <si>
    <t>CK6800LZEV2</t>
  </si>
  <si>
    <t>湖南中车时代电动汽车股份有限公司</t>
  </si>
  <si>
    <t>TEG6106BEV11</t>
  </si>
  <si>
    <t>TEG6106BEV12</t>
  </si>
  <si>
    <t>TEG6106BEV13</t>
  </si>
  <si>
    <t>TEG6106BEV14</t>
  </si>
  <si>
    <t>TEG6106BEV16</t>
  </si>
  <si>
    <t>TEG6106BEV18</t>
  </si>
  <si>
    <t>TEG6106BEV19</t>
  </si>
  <si>
    <t>TEG6106BEV20</t>
  </si>
  <si>
    <t>TEG6106BEV22</t>
  </si>
  <si>
    <t>TEG6106BEV25</t>
  </si>
  <si>
    <t>TEG6106BEV28</t>
  </si>
  <si>
    <t>TEG6106EHEV14</t>
  </si>
  <si>
    <t>TEG6106EHEV16</t>
  </si>
  <si>
    <t>TEG6106EHEV17</t>
  </si>
  <si>
    <t>TEG6106EHEVN08</t>
  </si>
  <si>
    <t>TEG6106EHEVN09</t>
  </si>
  <si>
    <t>TEG6110BEV01</t>
  </si>
  <si>
    <t>TEG6110EV04</t>
  </si>
  <si>
    <t>TEG6129BEV06</t>
  </si>
  <si>
    <t>TEG6129EHEVN07</t>
  </si>
  <si>
    <t>TEG6801BEV01</t>
  </si>
  <si>
    <t>TEG6801BEV02</t>
  </si>
  <si>
    <t>TEG6801BEV03</t>
  </si>
  <si>
    <t>TEG6820BEV03</t>
  </si>
  <si>
    <t>TEG6851BEV09</t>
  </si>
  <si>
    <t>TEG6851BEV10</t>
  </si>
  <si>
    <t>TEG6851BEV11</t>
  </si>
  <si>
    <t>TEG6851BEV14</t>
  </si>
  <si>
    <t>TEG6851BEV19</t>
  </si>
  <si>
    <t>TEG6851EHEV05</t>
  </si>
  <si>
    <t>TEG6851EHEVN02</t>
  </si>
  <si>
    <t>湖南江南汽车制造有限公司星沙制造厂</t>
  </si>
  <si>
    <t>JNJ7000EVX12</t>
  </si>
  <si>
    <t>JNJ7000EVX13</t>
  </si>
  <si>
    <t>JNJ7000EVX14</t>
  </si>
  <si>
    <t>JNJ7000EVX16</t>
  </si>
  <si>
    <t>JNJ7000EVX17</t>
  </si>
  <si>
    <t>JNJ7000EVX18</t>
  </si>
  <si>
    <t>JNJ7000EVX19</t>
  </si>
  <si>
    <t>JNJ7000EVX9</t>
  </si>
  <si>
    <t>广东省</t>
  </si>
  <si>
    <t>珠海广通汽车有限公司</t>
  </si>
  <si>
    <t>GTQ5043XXYBEV1</t>
  </si>
  <si>
    <t>GTQ6101BEVB1</t>
  </si>
  <si>
    <t>GTQ6101BEVBT9</t>
  </si>
  <si>
    <t>GTQ6103BEVB1</t>
  </si>
  <si>
    <t>GTQ6103BEVBT3</t>
  </si>
  <si>
    <t>GTQ6103BEVBT9</t>
  </si>
  <si>
    <t>GTQ6105BEVB5</t>
  </si>
  <si>
    <t>GTQ6105BEVB6</t>
  </si>
  <si>
    <t>GTQ6105BEVB7</t>
  </si>
  <si>
    <t>GTQ6105BEVBT11</t>
  </si>
  <si>
    <t>GTQ6105BEVBT8</t>
  </si>
  <si>
    <t>GTQ6105BEVBT8D</t>
  </si>
  <si>
    <t>GTQ6105BEVBT9</t>
  </si>
  <si>
    <t>GTQ6111BEVBT1</t>
  </si>
  <si>
    <t>GTQ6119BEVH1</t>
  </si>
  <si>
    <t>GTQ6121BEVBT3</t>
  </si>
  <si>
    <t>GTQ6121BEVBT3D</t>
  </si>
  <si>
    <t>GTQ6123BEVB1</t>
  </si>
  <si>
    <t>GTQ6123BEVBT11</t>
  </si>
  <si>
    <t>GTQ6123BEVBT3</t>
  </si>
  <si>
    <t>GTQ6186BEVBT3</t>
  </si>
  <si>
    <t>GTQ6681BEVBT3</t>
  </si>
  <si>
    <t>GTQ6801BEVBT9</t>
  </si>
  <si>
    <t>GTQ6803BEVB7</t>
  </si>
  <si>
    <t>GTQ6853BEVB1</t>
  </si>
  <si>
    <t>GTQ6853BEVBT3</t>
  </si>
  <si>
    <t>GTQ6858BEVB5</t>
  </si>
  <si>
    <t>GTQ6858BEVBT11</t>
  </si>
  <si>
    <t>北汽(广州)汽车有限公司</t>
  </si>
  <si>
    <t>BJ7000C5E2G-BEV</t>
  </si>
  <si>
    <t>珠海市广通客车有限公司</t>
  </si>
  <si>
    <t>GTZ6112BEV</t>
  </si>
  <si>
    <t>GTZ6112BEV1</t>
  </si>
  <si>
    <t>GTZ6119BEVB2</t>
  </si>
  <si>
    <t>GTZ6810BEV</t>
  </si>
  <si>
    <t>GTZ6859BEVB</t>
  </si>
  <si>
    <t>东莞中汽宏远汽车有限公司</t>
  </si>
  <si>
    <t>KMT6109GBEV6</t>
  </si>
  <si>
    <t>KMT6802GBEV2</t>
  </si>
  <si>
    <t>佛山市飞驰汽车制造有限公司</t>
  </si>
  <si>
    <t>FSQ6850BEVG1</t>
  </si>
  <si>
    <t>FSQ6851BEVG1</t>
  </si>
  <si>
    <t>广州汽车集团乘用车有限公司</t>
  </si>
  <si>
    <t>GAC6450CHEVA5B</t>
  </si>
  <si>
    <t>GAC6450CHEVA5C</t>
  </si>
  <si>
    <t>GAC7000BEVH0A</t>
  </si>
  <si>
    <t>GAC7150CHEVA5A</t>
  </si>
  <si>
    <t>广州广汽比亚迪新能源客车有限公司</t>
  </si>
  <si>
    <t>GZ6100LGEV4</t>
  </si>
  <si>
    <t>GZ6121LGEV1</t>
  </si>
  <si>
    <t>深圳市</t>
  </si>
  <si>
    <t>比亚迪汽车工业有限公司</t>
  </si>
  <si>
    <t>BYD4180D8DBEV</t>
  </si>
  <si>
    <t>BYD5030XYZBEV</t>
  </si>
  <si>
    <t>BYD5110XXYBEV1</t>
  </si>
  <si>
    <t>BYD5120TSLBEV</t>
  </si>
  <si>
    <t>BYD5160GSSBEV</t>
  </si>
  <si>
    <t>BYD6100LGEV5</t>
  </si>
  <si>
    <t>BYD6100LSEV1</t>
  </si>
  <si>
    <t>BYD6121LGEV5</t>
  </si>
  <si>
    <t>BYD6480STHEV</t>
  </si>
  <si>
    <t>BYD6480STHEV3</t>
  </si>
  <si>
    <t>BYD6480STHEV5</t>
  </si>
  <si>
    <t>BYD7006BEVH</t>
  </si>
  <si>
    <t>CK6800LZEV1</t>
  </si>
  <si>
    <t>QCJ7007BEV1</t>
  </si>
  <si>
    <t>QCJ7007BEV2</t>
  </si>
  <si>
    <t>深圳市五洲龙汽车股份有限公司</t>
  </si>
  <si>
    <t>FDG6105EVG1</t>
  </si>
  <si>
    <t>广西壮族自治区</t>
  </si>
  <si>
    <t>东风柳州汽车有限公司</t>
  </si>
  <si>
    <t>LZ6510MLAEV</t>
  </si>
  <si>
    <t>EQ6510LM5F1BEV</t>
  </si>
  <si>
    <t>EQ7000LS1F1BEV</t>
  </si>
  <si>
    <t>广西华奥汽车制造有限公司</t>
  </si>
  <si>
    <t>CCA6121BEVG02</t>
  </si>
  <si>
    <t>CCA6830BEVG02</t>
  </si>
  <si>
    <t>广西申龙汽车制造有限公司</t>
  </si>
  <si>
    <t>HQK6109BEVB1</t>
  </si>
  <si>
    <t>HQK6109BEVB3</t>
  </si>
  <si>
    <t>HQK6109BEVB4</t>
  </si>
  <si>
    <t>HQK6109CHEVB</t>
  </si>
  <si>
    <t>HQK6109CHEVNG</t>
  </si>
  <si>
    <t>HQK6128PHEVNG5</t>
  </si>
  <si>
    <t>HQK6129CHEVB</t>
  </si>
  <si>
    <t>HQK6828BEVB</t>
  </si>
  <si>
    <t>HQK6828BEVB3</t>
  </si>
  <si>
    <t>HQK6859BEVB</t>
  </si>
  <si>
    <t>HQK6859BEVB1</t>
  </si>
  <si>
    <t>广西玉柴专用汽车有限公司</t>
  </si>
  <si>
    <t>NZ5041XXYEV</t>
  </si>
  <si>
    <t>桂林客车工业集团有限公司</t>
  </si>
  <si>
    <t>GL6606BEV</t>
  </si>
  <si>
    <t>柳州五菱汽车工业有限公司</t>
  </si>
  <si>
    <t>LQG5031XXYDBEV</t>
  </si>
  <si>
    <t>上汽通用五菱汽车股份有限公司</t>
  </si>
  <si>
    <t>LZW7000EVA</t>
  </si>
  <si>
    <t>LZW7001EVA</t>
  </si>
  <si>
    <t>重庆市</t>
  </si>
  <si>
    <t>重庆力帆乘用车有限公司</t>
  </si>
  <si>
    <t>LF7002EEV400</t>
  </si>
  <si>
    <t>LF7004FEV</t>
  </si>
  <si>
    <t>LF7004GEV</t>
  </si>
  <si>
    <t>华晨鑫源重庆汽车有限公司</t>
  </si>
  <si>
    <t>JKC1020DABEV</t>
  </si>
  <si>
    <t>JKC5020XXY-AXBEV</t>
  </si>
  <si>
    <t>JKC6450AXBEV</t>
  </si>
  <si>
    <t>重庆长安汽车股份有限公司</t>
  </si>
  <si>
    <t>SC5031XXYKQ54BEV</t>
  </si>
  <si>
    <t>SC6388AVBEV</t>
  </si>
  <si>
    <t>SC6388BVBEV</t>
  </si>
  <si>
    <t>SC7001ADBEV</t>
  </si>
  <si>
    <t>SC7001AEBEV</t>
  </si>
  <si>
    <t>SC7001AGBEV</t>
  </si>
  <si>
    <t>SC7001AKBEV</t>
  </si>
  <si>
    <t>SC7001CAABEV</t>
  </si>
  <si>
    <t>SC7001CABBEV</t>
  </si>
  <si>
    <t>SC7003AABEV</t>
  </si>
  <si>
    <t>SC7003ACBEV</t>
  </si>
  <si>
    <t>SC7004CBBEV</t>
  </si>
  <si>
    <t>SC7104AA5HEV</t>
  </si>
  <si>
    <t>重庆理想智造汽车有限公司</t>
  </si>
  <si>
    <t>LF5028XXYJEV</t>
  </si>
  <si>
    <t>LF6401DEV</t>
  </si>
  <si>
    <t>LF6401EEV</t>
  </si>
  <si>
    <t>重庆瑞驰汽车实业有限公司</t>
  </si>
  <si>
    <t>CRC5021XXYA-LBEV</t>
  </si>
  <si>
    <t>CRC5022XXYB-LBEV</t>
  </si>
  <si>
    <t>CRC5030XXYB-LBEV</t>
  </si>
  <si>
    <t>CRC5030XXYC-LBEV</t>
  </si>
  <si>
    <t>CRC5032XXYC-LBEV</t>
  </si>
  <si>
    <t>四川省</t>
  </si>
  <si>
    <t>成都广通汽车有限公司</t>
  </si>
  <si>
    <t>CAT6100CRBEVT</t>
  </si>
  <si>
    <t>CAT6180DRBEVT</t>
  </si>
  <si>
    <t>CAT6680CRBEVT</t>
  </si>
  <si>
    <t>成都客车股份有限公司</t>
  </si>
  <si>
    <t>CDK6103CBEV</t>
  </si>
  <si>
    <t>CDK6103CBEV2</t>
  </si>
  <si>
    <t>CDK6112CEG5HEV</t>
  </si>
  <si>
    <t>CDK6116CBEV</t>
  </si>
  <si>
    <t>CDK6126CBEV1</t>
  </si>
  <si>
    <t>CDK6630CBEV2</t>
  </si>
  <si>
    <t>CDK6801CBEV1</t>
  </si>
  <si>
    <t>CDK6850CBEV3</t>
  </si>
  <si>
    <t>CDK6850CBEV6</t>
  </si>
  <si>
    <t>CDK6850CEHEV</t>
  </si>
  <si>
    <t>吉利四川商用车有限公司</t>
  </si>
  <si>
    <t>DNC5040XXYBEV02</t>
  </si>
  <si>
    <t>DNC5045XXYBEV01</t>
  </si>
  <si>
    <t>DNC5047XXYBEV01</t>
  </si>
  <si>
    <t>DNC5049XXYBEV01</t>
  </si>
  <si>
    <t>DNC6100BEVG1</t>
  </si>
  <si>
    <t>DNC6120BEVG</t>
  </si>
  <si>
    <t>DNC6120BEVG1</t>
  </si>
  <si>
    <t>成都雅骏汽车制造有限公司</t>
  </si>
  <si>
    <t>CTT5030XLCGC1BEV</t>
  </si>
  <si>
    <t>CTT5030XXYGC1BEV</t>
  </si>
  <si>
    <t>CTT5040XXYGC2BEV</t>
  </si>
  <si>
    <t>CTT5040XXYGW1BEV</t>
  </si>
  <si>
    <t>CTT5041CCYGW1BEV</t>
  </si>
  <si>
    <t>CTT5041XXYBEV</t>
  </si>
  <si>
    <t>CTT5071CCYGW1BEV</t>
  </si>
  <si>
    <t>CTT5071XLCGW1BEV</t>
  </si>
  <si>
    <t>CTT5071XXYGW1BEV</t>
  </si>
  <si>
    <t>四川新筑通工汽车有限公司</t>
  </si>
  <si>
    <t>TG6800CBEV1</t>
  </si>
  <si>
    <t>四川野马汽车股份有限公司</t>
  </si>
  <si>
    <t>SQJ6101S1BEV</t>
  </si>
  <si>
    <t>SQJ6460B2BEV</t>
  </si>
  <si>
    <t>SQJ6460M1BEV</t>
  </si>
  <si>
    <t>SQJ6810S2BEV</t>
  </si>
  <si>
    <t>SQJ6811S1BEV</t>
  </si>
  <si>
    <t>中植一客成都汽车有限公司</t>
  </si>
  <si>
    <t>CDL5020XXYBEV2</t>
  </si>
  <si>
    <t>CDL5021XXYBEV</t>
  </si>
  <si>
    <t>CDL5030XXYBEV</t>
  </si>
  <si>
    <t>CDL5030XXYBEV1</t>
  </si>
  <si>
    <t>CDL6100URBEV5</t>
  </si>
  <si>
    <t>CDL6110LRBEV1</t>
  </si>
  <si>
    <t>CDL6110LRBEV2</t>
  </si>
  <si>
    <t>CDL6810LRBEV2</t>
  </si>
  <si>
    <t>CDL6810LRBEV3</t>
  </si>
  <si>
    <t>中国重汽集团成都王牌商用车有限公司</t>
  </si>
  <si>
    <t>CDW1070H5PEV</t>
  </si>
  <si>
    <t>贵州省</t>
  </si>
  <si>
    <t>贵州长江汽车有限公司</t>
  </si>
  <si>
    <t>GK6850GBEV</t>
  </si>
  <si>
    <t>贵州航天成功汽车制造有限公司</t>
  </si>
  <si>
    <t>GHT5021XXYD-BEV</t>
  </si>
  <si>
    <t>奇瑞万达贵州客车股份有限公司</t>
  </si>
  <si>
    <t>WD6102CHEVN1</t>
  </si>
  <si>
    <t>WD6105BEV11</t>
  </si>
  <si>
    <t>云南省</t>
  </si>
  <si>
    <t>东风云南汽车有限公司</t>
  </si>
  <si>
    <t>EQ5023XXYPBEV</t>
  </si>
  <si>
    <t>昆明客车制造有限公司</t>
  </si>
  <si>
    <t>KK6103G03CHEV</t>
  </si>
  <si>
    <t>KK6103G03PHEV</t>
  </si>
  <si>
    <t>KK6800GEV01</t>
  </si>
  <si>
    <t>云南五龙汽车有限公司</t>
  </si>
  <si>
    <t>FDE6100PBABEV06</t>
  </si>
  <si>
    <t>FDE6100PBABEV08</t>
  </si>
  <si>
    <t>云南航天神州汽车有限公司</t>
  </si>
  <si>
    <t>YH5022XXYBEV</t>
  </si>
  <si>
    <t>YH5023XXYBEV</t>
  </si>
  <si>
    <t>陕西省</t>
  </si>
  <si>
    <t>比亚迪汽车有限公司</t>
  </si>
  <si>
    <t>BYD6460SBEV</t>
  </si>
  <si>
    <t>BYD6460STHEV5</t>
  </si>
  <si>
    <t>BYD7005BEV</t>
  </si>
  <si>
    <t>BYD7008BEV1</t>
  </si>
  <si>
    <t>BYD7150WT5HEV4</t>
  </si>
  <si>
    <t>BYD7150WT5HEV5</t>
  </si>
  <si>
    <t>BYD7150WTHEV3</t>
  </si>
  <si>
    <t>陕西汉中客车有限公司</t>
  </si>
  <si>
    <t>SHZ6102GEV</t>
  </si>
  <si>
    <t>陕西汽车集团有限责任公司</t>
  </si>
  <si>
    <t>SX5040XXYBEV331H</t>
  </si>
  <si>
    <t>SX5040XXYBEV331K</t>
  </si>
  <si>
    <t>SX5040XXYBEV331S</t>
  </si>
  <si>
    <t>陕西秦星汽车有限责任公司</t>
  </si>
  <si>
    <t>SYD6100GBEV</t>
  </si>
  <si>
    <t>陕西跃迪新能源汽车有限公司</t>
  </si>
  <si>
    <t>SQZ6820EV</t>
  </si>
  <si>
    <t>附件2</t>
  </si>
  <si>
    <t>2018年度节能与新能源公交车运营补助资金汇总表</t>
  </si>
  <si>
    <t>单位：月、万元</t>
  </si>
  <si>
    <t>省份</t>
  </si>
  <si>
    <t>纯电动公交车</t>
  </si>
  <si>
    <t>插电式混合动力
（含增程式）公交车</t>
  </si>
  <si>
    <t>燃料电池
公交车</t>
  </si>
  <si>
    <t>超级电容
公交车</t>
  </si>
  <si>
    <t>非插电式混合
动力公交车</t>
  </si>
  <si>
    <t>应补贴金额</t>
  </si>
  <si>
    <t>补贴金额</t>
  </si>
  <si>
    <t>6≤L＜8</t>
  </si>
  <si>
    <t>8≤L＜10</t>
  </si>
  <si>
    <t>10≤L</t>
  </si>
  <si>
    <t>6≤L</t>
  </si>
  <si>
    <t>全国</t>
  </si>
  <si>
    <t>存量部分</t>
  </si>
  <si>
    <t>增量部分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</si>
  <si>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</si>
  <si>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</si>
  <si>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</si>
  <si>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</si>
  <si>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</si>
  <si>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</si>
  <si>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</si>
  <si>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</si>
  <si>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</si>
  <si>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</si>
  <si>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</si>
  <si>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</si>
  <si>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</si>
  <si>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</si>
  <si>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</si>
  <si>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</si>
  <si>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</si>
  <si>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</si>
  <si>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</si>
  <si>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</si>
  <si>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</si>
  <si>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</si>
  <si>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</si>
  <si>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</si>
  <si>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</si>
  <si>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</si>
  <si>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</si>
  <si>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</si>
  <si>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</si>
  <si>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</si>
  <si>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</si>
  <si>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</si>
  <si>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</si>
  <si>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</si>
  <si>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</si>
  <si>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</si>
  <si>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BJ7001BPH1-BEV</t>
    <phoneticPr fontId="11" type="noConversion"/>
  </si>
  <si>
    <t>2017年度新能源汽车推广应用补助资金清算汇总表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</si>
</sst>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3"/>
      <name val="宋体"/>
      <charset val="134"/>
    </font>
    <font>
      <b/>
      <sz val="13"/>
      <name val="宋体"/>
      <charset val="134"/>
    </font>
    <font>
      <sz val="13"/>
      <name val="Arial"/>
    </font>
    <font>
      <b/>
      <sz val="13"/>
      <name val="宋体"/>
      <charset val="134"/>
    </font>
    <font>
      <sz val="13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4"/>
  <sheetViews>
    <sheetView tabSelected="1" view="pageBreakPreview" zoomScale="55" zoomScaleNormal="70" zoomScaleSheetLayoutView="55" workbookViewId="0">
      <pane xSplit="5" ySplit="4" topLeftCell="F428" activePane="bottomRight" state="frozen"/>
      <selection pane="topRight"/>
      <selection pane="bottomLeft"/>
      <selection pane="bottomRight" activeCell="A2" sqref="A2:K2"/>
    </sheetView>
  </sheetViews>
  <sheetFormatPr defaultColWidth="8" defaultRowHeight="20.100000000000001" customHeight="1"/>
  <cols>
    <col min="1" max="1" width="8" style="11"/>
    <col min="2" max="2" width="13.375" style="12"/>
    <col min="3" max="3" width="6.125" style="12" customWidth="1"/>
    <col min="4" max="4" width="20.625" style="13" customWidth="1"/>
    <col min="5" max="5" width="24.625" style="13" customWidth="1"/>
    <col min="6" max="6" width="11.375" style="13" customWidth="1"/>
    <col min="7" max="7" width="14.125" style="13" customWidth="1"/>
    <col min="8" max="8" width="13.75" style="13" customWidth="1"/>
    <col min="9" max="9" width="23" style="9" customWidth="1"/>
    <col min="10" max="10" width="20.125" style="9" customWidth="1"/>
    <col min="11" max="11" width="24.25" style="9" customWidth="1"/>
    <col min="12" max="12" width="4" style="9" customWidth="1"/>
    <col min="13" max="16384" width="8" style="9"/>
  </cols>
  <sheetData>
    <row r="1" spans="1:11" ht="20.100000000000001" customHeight="1">
      <c r="A1" s="14" t="s">
        <v>0</v>
      </c>
      <c r="B1" s="15"/>
      <c r="C1" s="15"/>
      <c r="D1" s="14"/>
      <c r="E1" s="14"/>
      <c r="F1" s="14"/>
      <c r="G1" s="14"/>
      <c r="H1" s="14"/>
      <c r="I1" s="23"/>
      <c r="J1" s="23"/>
      <c r="K1" s="23"/>
    </row>
    <row r="2" spans="1:11" ht="30" customHeight="1">
      <c r="A2" s="25" t="s">
        <v>1286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>
      <c r="A3" s="16"/>
      <c r="B3" s="15"/>
      <c r="C3" s="15"/>
      <c r="D3" s="14"/>
      <c r="E3" s="14"/>
      <c r="F3" s="14"/>
      <c r="G3" s="14"/>
      <c r="H3" s="14"/>
      <c r="I3" s="23"/>
      <c r="J3" s="26" t="s">
        <v>1</v>
      </c>
      <c r="K3" s="27"/>
    </row>
    <row r="4" spans="1:11" s="10" customFormat="1" ht="50.1" customHeight="1">
      <c r="A4" s="17" t="s">
        <v>2</v>
      </c>
      <c r="B4" s="18" t="s">
        <v>3</v>
      </c>
      <c r="C4" s="18" t="s">
        <v>2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</row>
    <row r="5" spans="1:11" ht="20.100000000000001" customHeight="1">
      <c r="A5" s="28" t="s">
        <v>12</v>
      </c>
      <c r="B5" s="29"/>
      <c r="C5" s="29"/>
      <c r="D5" s="29"/>
      <c r="E5" s="29"/>
      <c r="F5" s="19">
        <f>F6+F95+F120+F143+F150+F164+F172+F182+F189+F243+F403+F426+F446+F477+F494+F592+F636+F736+F741+F859+F956+F1015+F1067+F1096+F1127+F1160+F1223+F1215+F1236</f>
        <v>206612</v>
      </c>
      <c r="G5" s="20"/>
      <c r="H5" s="19">
        <f>H6+H95+H120+H143+H150+H164+H172+H182+H189+H243+H403+H426+H446+H477+H494+H592+H636+H736+H741+H859+H956+H1015+H1067+H1096+H1127+H1160+H1223+H1215+H1236</f>
        <v>2223733</v>
      </c>
      <c r="I5" s="19"/>
      <c r="J5" s="19"/>
      <c r="K5" s="19">
        <f>K6+K95+K120+K143+K150+K164+K172+K182+K189+K243+K403+K426+K446+K477+K494+K592+K636+K736+K741+K859+K956+K1015+K1067+K1096+K1127+K1160+K1223+K1215+K1236</f>
        <v>1604856</v>
      </c>
    </row>
    <row r="6" spans="1:11" ht="20.100000000000001" customHeight="1">
      <c r="A6" s="31">
        <v>1</v>
      </c>
      <c r="B6" s="32" t="s">
        <v>13</v>
      </c>
      <c r="C6" s="28" t="s">
        <v>14</v>
      </c>
      <c r="D6" s="30"/>
      <c r="E6" s="30"/>
      <c r="F6" s="20">
        <v>15105</v>
      </c>
      <c r="G6" s="20"/>
      <c r="H6" s="20">
        <v>128276</v>
      </c>
      <c r="I6" s="19"/>
      <c r="J6" s="19"/>
      <c r="K6" s="19">
        <f>SUM(K7:K94)</f>
        <v>81030</v>
      </c>
    </row>
    <row r="7" spans="1:11" ht="20.100000000000001" customHeight="1">
      <c r="A7" s="31"/>
      <c r="B7" s="32"/>
      <c r="C7" s="32">
        <v>1</v>
      </c>
      <c r="D7" s="34" t="s">
        <v>15</v>
      </c>
      <c r="E7" s="21" t="s">
        <v>16</v>
      </c>
      <c r="F7" s="22">
        <v>6349</v>
      </c>
      <c r="G7" s="22"/>
      <c r="H7" s="22">
        <v>27338</v>
      </c>
      <c r="I7" s="24">
        <v>32659</v>
      </c>
      <c r="J7" s="24"/>
      <c r="K7" s="24">
        <v>0</v>
      </c>
    </row>
    <row r="8" spans="1:11" ht="20.100000000000001" customHeight="1">
      <c r="A8" s="31"/>
      <c r="B8" s="32"/>
      <c r="C8" s="32"/>
      <c r="D8" s="34"/>
      <c r="E8" s="21" t="s">
        <v>17</v>
      </c>
      <c r="F8" s="22">
        <v>50</v>
      </c>
      <c r="G8" s="22">
        <v>5.4359999999999999</v>
      </c>
      <c r="H8" s="22">
        <v>271.8</v>
      </c>
      <c r="I8" s="24"/>
      <c r="J8" s="24"/>
      <c r="K8" s="24"/>
    </row>
    <row r="9" spans="1:11" ht="20.100000000000001" customHeight="1">
      <c r="A9" s="31"/>
      <c r="B9" s="32"/>
      <c r="C9" s="32"/>
      <c r="D9" s="34"/>
      <c r="E9" s="21" t="s">
        <v>18</v>
      </c>
      <c r="F9" s="22">
        <v>1</v>
      </c>
      <c r="G9" s="22">
        <v>6.12</v>
      </c>
      <c r="H9" s="22">
        <v>6.12</v>
      </c>
      <c r="I9" s="24"/>
      <c r="J9" s="24"/>
      <c r="K9" s="24"/>
    </row>
    <row r="10" spans="1:11" ht="20.100000000000001" customHeight="1">
      <c r="A10" s="31"/>
      <c r="B10" s="32"/>
      <c r="C10" s="32"/>
      <c r="D10" s="34"/>
      <c r="E10" s="21" t="s">
        <v>19</v>
      </c>
      <c r="F10" s="22">
        <v>995</v>
      </c>
      <c r="G10" s="22">
        <v>3.6</v>
      </c>
      <c r="H10" s="22">
        <v>3582</v>
      </c>
      <c r="I10" s="24"/>
      <c r="J10" s="24"/>
      <c r="K10" s="24"/>
    </row>
    <row r="11" spans="1:11" ht="20.100000000000001" customHeight="1">
      <c r="A11" s="31"/>
      <c r="B11" s="32"/>
      <c r="C11" s="32"/>
      <c r="D11" s="34"/>
      <c r="E11" s="21" t="s">
        <v>20</v>
      </c>
      <c r="F11" s="22">
        <v>75</v>
      </c>
      <c r="G11" s="22">
        <v>3.6</v>
      </c>
      <c r="H11" s="22">
        <v>270</v>
      </c>
      <c r="I11" s="24"/>
      <c r="J11" s="24"/>
      <c r="K11" s="24"/>
    </row>
    <row r="12" spans="1:11" ht="20.100000000000001" customHeight="1">
      <c r="A12" s="31"/>
      <c r="B12" s="32"/>
      <c r="C12" s="32"/>
      <c r="D12" s="34"/>
      <c r="E12" s="21" t="s">
        <v>20</v>
      </c>
      <c r="F12" s="22">
        <v>1706</v>
      </c>
      <c r="G12" s="22">
        <v>4.4000000000000004</v>
      </c>
      <c r="H12" s="22">
        <v>7506.4</v>
      </c>
      <c r="I12" s="24"/>
      <c r="J12" s="24"/>
      <c r="K12" s="24"/>
    </row>
    <row r="13" spans="1:11" ht="20.100000000000001" customHeight="1">
      <c r="A13" s="31"/>
      <c r="B13" s="32"/>
      <c r="C13" s="32"/>
      <c r="D13" s="34"/>
      <c r="E13" s="21" t="s">
        <v>21</v>
      </c>
      <c r="F13" s="22">
        <v>1819</v>
      </c>
      <c r="G13" s="22">
        <v>4.4000000000000004</v>
      </c>
      <c r="H13" s="22">
        <v>8003.6</v>
      </c>
      <c r="I13" s="24"/>
      <c r="J13" s="24"/>
      <c r="K13" s="24"/>
    </row>
    <row r="14" spans="1:11" ht="20.100000000000001" customHeight="1">
      <c r="A14" s="31"/>
      <c r="B14" s="32"/>
      <c r="C14" s="32"/>
      <c r="D14" s="34"/>
      <c r="E14" s="21" t="s">
        <v>22</v>
      </c>
      <c r="F14" s="22">
        <v>67</v>
      </c>
      <c r="G14" s="22">
        <v>4.84</v>
      </c>
      <c r="H14" s="22">
        <v>324.27999999999997</v>
      </c>
      <c r="I14" s="24"/>
      <c r="J14" s="24"/>
      <c r="K14" s="24"/>
    </row>
    <row r="15" spans="1:11" ht="20.100000000000001" customHeight="1">
      <c r="A15" s="31"/>
      <c r="B15" s="32"/>
      <c r="C15" s="32"/>
      <c r="D15" s="34"/>
      <c r="E15" s="21" t="s">
        <v>23</v>
      </c>
      <c r="F15" s="22">
        <v>376</v>
      </c>
      <c r="G15" s="22">
        <v>4.84</v>
      </c>
      <c r="H15" s="22">
        <v>1819.84</v>
      </c>
      <c r="I15" s="24"/>
      <c r="J15" s="24"/>
      <c r="K15" s="24"/>
    </row>
    <row r="16" spans="1:11" ht="20.100000000000001" customHeight="1">
      <c r="A16" s="31"/>
      <c r="B16" s="32"/>
      <c r="C16" s="32"/>
      <c r="D16" s="34"/>
      <c r="E16" s="21" t="s">
        <v>24</v>
      </c>
      <c r="F16" s="22">
        <v>22</v>
      </c>
      <c r="G16" s="22">
        <v>4.84</v>
      </c>
      <c r="H16" s="22">
        <v>106.48</v>
      </c>
      <c r="I16" s="24"/>
      <c r="J16" s="24"/>
      <c r="K16" s="24"/>
    </row>
    <row r="17" spans="1:11" ht="20.100000000000001" customHeight="1">
      <c r="A17" s="31"/>
      <c r="B17" s="32"/>
      <c r="C17" s="32"/>
      <c r="D17" s="34"/>
      <c r="E17" s="21" t="s">
        <v>25</v>
      </c>
      <c r="F17" s="22">
        <v>1238</v>
      </c>
      <c r="G17" s="22">
        <v>4.4000000000000004</v>
      </c>
      <c r="H17" s="22">
        <v>5447.2</v>
      </c>
      <c r="I17" s="24"/>
      <c r="J17" s="24"/>
      <c r="K17" s="24"/>
    </row>
    <row r="18" spans="1:11" ht="20.100000000000001" customHeight="1">
      <c r="A18" s="31"/>
      <c r="B18" s="32"/>
      <c r="C18" s="32">
        <v>2</v>
      </c>
      <c r="D18" s="34" t="s">
        <v>26</v>
      </c>
      <c r="E18" s="21" t="s">
        <v>16</v>
      </c>
      <c r="F18" s="22">
        <v>225</v>
      </c>
      <c r="G18" s="22"/>
      <c r="H18" s="22">
        <v>990</v>
      </c>
      <c r="I18" s="24">
        <v>144</v>
      </c>
      <c r="J18" s="24"/>
      <c r="K18" s="24">
        <f>H18-I18</f>
        <v>846</v>
      </c>
    </row>
    <row r="19" spans="1:11" ht="20.100000000000001" customHeight="1">
      <c r="A19" s="31"/>
      <c r="B19" s="32"/>
      <c r="C19" s="32"/>
      <c r="D19" s="34"/>
      <c r="E19" s="21" t="s">
        <v>27</v>
      </c>
      <c r="F19" s="22">
        <v>225</v>
      </c>
      <c r="G19" s="22">
        <v>4.4000000000000004</v>
      </c>
      <c r="H19" s="22">
        <v>990</v>
      </c>
      <c r="I19" s="24"/>
      <c r="J19" s="24"/>
      <c r="K19" s="24"/>
    </row>
    <row r="20" spans="1:11" ht="20.100000000000001" customHeight="1">
      <c r="A20" s="31"/>
      <c r="B20" s="32"/>
      <c r="C20" s="32">
        <v>3</v>
      </c>
      <c r="D20" s="34" t="s">
        <v>28</v>
      </c>
      <c r="E20" s="21" t="s">
        <v>16</v>
      </c>
      <c r="F20" s="22">
        <v>191</v>
      </c>
      <c r="G20" s="22"/>
      <c r="H20" s="22">
        <v>2659</v>
      </c>
      <c r="I20" s="24">
        <v>465</v>
      </c>
      <c r="J20" s="24"/>
      <c r="K20" s="24">
        <f>H20-I20</f>
        <v>2194</v>
      </c>
    </row>
    <row r="21" spans="1:11" ht="20.100000000000001" customHeight="1">
      <c r="A21" s="31"/>
      <c r="B21" s="32"/>
      <c r="C21" s="32"/>
      <c r="D21" s="34"/>
      <c r="E21" s="21" t="s">
        <v>29</v>
      </c>
      <c r="F21" s="22">
        <v>1</v>
      </c>
      <c r="G21" s="22">
        <v>6.75</v>
      </c>
      <c r="H21" s="22">
        <v>6.75</v>
      </c>
      <c r="I21" s="24"/>
      <c r="J21" s="24"/>
      <c r="K21" s="24"/>
    </row>
    <row r="22" spans="1:11" ht="20.100000000000001" customHeight="1">
      <c r="A22" s="31"/>
      <c r="B22" s="32"/>
      <c r="C22" s="32"/>
      <c r="D22" s="34"/>
      <c r="E22" s="21" t="s">
        <v>30</v>
      </c>
      <c r="F22" s="22">
        <v>5</v>
      </c>
      <c r="G22" s="22">
        <v>6.75</v>
      </c>
      <c r="H22" s="22">
        <v>33.75</v>
      </c>
      <c r="I22" s="24"/>
      <c r="J22" s="24"/>
      <c r="K22" s="24"/>
    </row>
    <row r="23" spans="1:11" ht="20.100000000000001" customHeight="1">
      <c r="A23" s="31"/>
      <c r="B23" s="32"/>
      <c r="C23" s="32"/>
      <c r="D23" s="34"/>
      <c r="E23" s="21" t="s">
        <v>31</v>
      </c>
      <c r="F23" s="22">
        <v>2</v>
      </c>
      <c r="G23" s="22">
        <v>6.75</v>
      </c>
      <c r="H23" s="22">
        <v>13.5</v>
      </c>
      <c r="I23" s="24"/>
      <c r="J23" s="24"/>
      <c r="K23" s="24"/>
    </row>
    <row r="24" spans="1:11" ht="20.100000000000001" customHeight="1">
      <c r="A24" s="31"/>
      <c r="B24" s="32"/>
      <c r="C24" s="32"/>
      <c r="D24" s="34"/>
      <c r="E24" s="21" t="s">
        <v>32</v>
      </c>
      <c r="F24" s="22">
        <v>11</v>
      </c>
      <c r="G24" s="22">
        <v>6.75</v>
      </c>
      <c r="H24" s="22">
        <v>74.25</v>
      </c>
      <c r="I24" s="24"/>
      <c r="J24" s="24"/>
      <c r="K24" s="24"/>
    </row>
    <row r="25" spans="1:11" ht="20.100000000000001" customHeight="1">
      <c r="A25" s="31"/>
      <c r="B25" s="32"/>
      <c r="C25" s="32"/>
      <c r="D25" s="34"/>
      <c r="E25" s="21" t="s">
        <v>33</v>
      </c>
      <c r="F25" s="22">
        <v>6</v>
      </c>
      <c r="G25" s="22">
        <v>6.75</v>
      </c>
      <c r="H25" s="22">
        <v>40.5</v>
      </c>
      <c r="I25" s="24"/>
      <c r="J25" s="24"/>
      <c r="K25" s="24"/>
    </row>
    <row r="26" spans="1:11" ht="20.100000000000001" customHeight="1">
      <c r="A26" s="31"/>
      <c r="B26" s="32"/>
      <c r="C26" s="32"/>
      <c r="D26" s="34"/>
      <c r="E26" s="21" t="s">
        <v>34</v>
      </c>
      <c r="F26" s="22">
        <v>3</v>
      </c>
      <c r="G26" s="22">
        <v>15</v>
      </c>
      <c r="H26" s="22">
        <v>45</v>
      </c>
      <c r="I26" s="24"/>
      <c r="J26" s="24"/>
      <c r="K26" s="24"/>
    </row>
    <row r="27" spans="1:11" ht="20.100000000000001" customHeight="1">
      <c r="A27" s="31"/>
      <c r="B27" s="32"/>
      <c r="C27" s="32"/>
      <c r="D27" s="34"/>
      <c r="E27" s="21" t="s">
        <v>35</v>
      </c>
      <c r="F27" s="22">
        <v>5</v>
      </c>
      <c r="G27" s="22">
        <v>15</v>
      </c>
      <c r="H27" s="22">
        <v>75</v>
      </c>
      <c r="I27" s="24"/>
      <c r="J27" s="24"/>
      <c r="K27" s="24"/>
    </row>
    <row r="28" spans="1:11" ht="20.100000000000001" customHeight="1">
      <c r="A28" s="31"/>
      <c r="B28" s="32"/>
      <c r="C28" s="32"/>
      <c r="D28" s="34"/>
      <c r="E28" s="21" t="s">
        <v>36</v>
      </c>
      <c r="F28" s="22">
        <v>1</v>
      </c>
      <c r="G28" s="22">
        <v>15</v>
      </c>
      <c r="H28" s="22">
        <v>15</v>
      </c>
      <c r="I28" s="24"/>
      <c r="J28" s="24"/>
      <c r="K28" s="24"/>
    </row>
    <row r="29" spans="1:11" ht="20.100000000000001" customHeight="1">
      <c r="A29" s="31"/>
      <c r="B29" s="32"/>
      <c r="C29" s="32"/>
      <c r="D29" s="34"/>
      <c r="E29" s="21" t="s">
        <v>37</v>
      </c>
      <c r="F29" s="22">
        <v>17</v>
      </c>
      <c r="G29" s="22">
        <v>15</v>
      </c>
      <c r="H29" s="22">
        <v>255</v>
      </c>
      <c r="I29" s="24"/>
      <c r="J29" s="24"/>
      <c r="K29" s="24"/>
    </row>
    <row r="30" spans="1:11" ht="20.100000000000001" customHeight="1">
      <c r="A30" s="31"/>
      <c r="B30" s="32"/>
      <c r="C30" s="32"/>
      <c r="D30" s="34"/>
      <c r="E30" s="21" t="s">
        <v>38</v>
      </c>
      <c r="F30" s="22">
        <v>1</v>
      </c>
      <c r="G30" s="22">
        <v>15</v>
      </c>
      <c r="H30" s="22">
        <v>15</v>
      </c>
      <c r="I30" s="24"/>
      <c r="J30" s="24"/>
      <c r="K30" s="24"/>
    </row>
    <row r="31" spans="1:11" ht="20.100000000000001" customHeight="1">
      <c r="A31" s="31"/>
      <c r="B31" s="32"/>
      <c r="C31" s="32"/>
      <c r="D31" s="34"/>
      <c r="E31" s="21" t="s">
        <v>39</v>
      </c>
      <c r="F31" s="22">
        <v>13</v>
      </c>
      <c r="G31" s="22">
        <v>15</v>
      </c>
      <c r="H31" s="22">
        <v>195</v>
      </c>
      <c r="I31" s="24"/>
      <c r="J31" s="24"/>
      <c r="K31" s="24"/>
    </row>
    <row r="32" spans="1:11" ht="20.100000000000001" customHeight="1">
      <c r="A32" s="31"/>
      <c r="B32" s="32"/>
      <c r="C32" s="32"/>
      <c r="D32" s="34"/>
      <c r="E32" s="21" t="s">
        <v>40</v>
      </c>
      <c r="F32" s="22">
        <v>22</v>
      </c>
      <c r="G32" s="22">
        <v>15</v>
      </c>
      <c r="H32" s="22">
        <v>330</v>
      </c>
      <c r="I32" s="24"/>
      <c r="J32" s="24"/>
      <c r="K32" s="24"/>
    </row>
    <row r="33" spans="1:11" ht="20.100000000000001" customHeight="1">
      <c r="A33" s="31"/>
      <c r="B33" s="32"/>
      <c r="C33" s="32"/>
      <c r="D33" s="34"/>
      <c r="E33" s="21" t="s">
        <v>41</v>
      </c>
      <c r="F33" s="22">
        <v>29</v>
      </c>
      <c r="G33" s="22">
        <v>15</v>
      </c>
      <c r="H33" s="22">
        <v>435</v>
      </c>
      <c r="I33" s="24"/>
      <c r="J33" s="24"/>
      <c r="K33" s="24"/>
    </row>
    <row r="34" spans="1:11" ht="20.100000000000001" customHeight="1">
      <c r="A34" s="31"/>
      <c r="B34" s="32"/>
      <c r="C34" s="32"/>
      <c r="D34" s="34"/>
      <c r="E34" s="21" t="s">
        <v>42</v>
      </c>
      <c r="F34" s="22">
        <v>25</v>
      </c>
      <c r="G34" s="22">
        <v>15</v>
      </c>
      <c r="H34" s="22">
        <v>375</v>
      </c>
      <c r="I34" s="24"/>
      <c r="J34" s="24"/>
      <c r="K34" s="24"/>
    </row>
    <row r="35" spans="1:11" ht="20.100000000000001" customHeight="1">
      <c r="A35" s="31"/>
      <c r="B35" s="32"/>
      <c r="C35" s="32"/>
      <c r="D35" s="34"/>
      <c r="E35" s="21" t="s">
        <v>43</v>
      </c>
      <c r="F35" s="22">
        <v>9</v>
      </c>
      <c r="G35" s="22">
        <v>15</v>
      </c>
      <c r="H35" s="22">
        <v>135</v>
      </c>
      <c r="I35" s="24"/>
      <c r="J35" s="24"/>
      <c r="K35" s="24"/>
    </row>
    <row r="36" spans="1:11" ht="20.100000000000001" customHeight="1">
      <c r="A36" s="31"/>
      <c r="B36" s="32"/>
      <c r="C36" s="32"/>
      <c r="D36" s="34"/>
      <c r="E36" s="21" t="s">
        <v>44</v>
      </c>
      <c r="F36" s="22">
        <v>14</v>
      </c>
      <c r="G36" s="22">
        <v>15</v>
      </c>
      <c r="H36" s="22">
        <v>210</v>
      </c>
      <c r="I36" s="24"/>
      <c r="J36" s="24"/>
      <c r="K36" s="24"/>
    </row>
    <row r="37" spans="1:11" ht="20.100000000000001" customHeight="1">
      <c r="A37" s="31"/>
      <c r="B37" s="32"/>
      <c r="C37" s="32"/>
      <c r="D37" s="34"/>
      <c r="E37" s="21" t="s">
        <v>45</v>
      </c>
      <c r="F37" s="22">
        <v>3</v>
      </c>
      <c r="G37" s="22">
        <v>15</v>
      </c>
      <c r="H37" s="22">
        <v>45</v>
      </c>
      <c r="I37" s="24"/>
      <c r="J37" s="24"/>
      <c r="K37" s="24"/>
    </row>
    <row r="38" spans="1:11" ht="20.100000000000001" customHeight="1">
      <c r="A38" s="31"/>
      <c r="B38" s="32"/>
      <c r="C38" s="32"/>
      <c r="D38" s="34"/>
      <c r="E38" s="21" t="s">
        <v>46</v>
      </c>
      <c r="F38" s="22">
        <v>2</v>
      </c>
      <c r="G38" s="22">
        <v>15</v>
      </c>
      <c r="H38" s="22">
        <v>30</v>
      </c>
      <c r="I38" s="24"/>
      <c r="J38" s="24"/>
      <c r="K38" s="24"/>
    </row>
    <row r="39" spans="1:11" ht="20.100000000000001" customHeight="1">
      <c r="A39" s="31"/>
      <c r="B39" s="32"/>
      <c r="C39" s="32"/>
      <c r="D39" s="34"/>
      <c r="E39" s="21" t="s">
        <v>47</v>
      </c>
      <c r="F39" s="22">
        <v>22</v>
      </c>
      <c r="G39" s="22">
        <v>15</v>
      </c>
      <c r="H39" s="22">
        <v>330</v>
      </c>
      <c r="I39" s="24"/>
      <c r="J39" s="24"/>
      <c r="K39" s="24"/>
    </row>
    <row r="40" spans="1:11" ht="20.100000000000001" customHeight="1">
      <c r="A40" s="31"/>
      <c r="B40" s="32"/>
      <c r="C40" s="32">
        <v>4</v>
      </c>
      <c r="D40" s="32" t="s">
        <v>48</v>
      </c>
      <c r="E40" s="21" t="s">
        <v>16</v>
      </c>
      <c r="F40" s="22">
        <v>4000</v>
      </c>
      <c r="G40" s="22"/>
      <c r="H40" s="22">
        <v>73111</v>
      </c>
      <c r="I40" s="24">
        <v>2730</v>
      </c>
      <c r="J40" s="24"/>
      <c r="K40" s="24">
        <f>H40-I40</f>
        <v>70381</v>
      </c>
    </row>
    <row r="41" spans="1:11" ht="20.100000000000001" customHeight="1">
      <c r="A41" s="31"/>
      <c r="B41" s="32"/>
      <c r="C41" s="32"/>
      <c r="D41" s="32"/>
      <c r="E41" s="21" t="s">
        <v>49</v>
      </c>
      <c r="F41" s="22">
        <v>6</v>
      </c>
      <c r="G41" s="22">
        <v>5.2320000000000002</v>
      </c>
      <c r="H41" s="22">
        <v>31.391999999999999</v>
      </c>
      <c r="I41" s="24"/>
      <c r="J41" s="24"/>
      <c r="K41" s="24"/>
    </row>
    <row r="42" spans="1:11" ht="20.100000000000001" customHeight="1">
      <c r="A42" s="31"/>
      <c r="B42" s="32"/>
      <c r="C42" s="32"/>
      <c r="D42" s="32"/>
      <c r="E42" s="21" t="s">
        <v>50</v>
      </c>
      <c r="F42" s="22">
        <v>10</v>
      </c>
      <c r="G42" s="22">
        <v>4.6452</v>
      </c>
      <c r="H42" s="22">
        <v>46.451999999999998</v>
      </c>
      <c r="I42" s="24"/>
      <c r="J42" s="24"/>
      <c r="K42" s="24"/>
    </row>
    <row r="43" spans="1:11" ht="20.100000000000001" customHeight="1">
      <c r="A43" s="31"/>
      <c r="B43" s="32"/>
      <c r="C43" s="32"/>
      <c r="D43" s="32"/>
      <c r="E43" s="21" t="s">
        <v>51</v>
      </c>
      <c r="F43" s="22">
        <v>1</v>
      </c>
      <c r="G43" s="22">
        <v>10.220000000000001</v>
      </c>
      <c r="H43" s="22">
        <v>10.220000000000001</v>
      </c>
      <c r="I43" s="24"/>
      <c r="J43" s="24"/>
      <c r="K43" s="24"/>
    </row>
    <row r="44" spans="1:11" ht="20.100000000000001" customHeight="1">
      <c r="A44" s="31"/>
      <c r="B44" s="32"/>
      <c r="C44" s="32"/>
      <c r="D44" s="32"/>
      <c r="E44" s="21" t="s">
        <v>52</v>
      </c>
      <c r="F44" s="22">
        <v>1</v>
      </c>
      <c r="G44" s="22">
        <v>8.56</v>
      </c>
      <c r="H44" s="22">
        <v>8.56</v>
      </c>
      <c r="I44" s="24"/>
      <c r="J44" s="24"/>
      <c r="K44" s="24"/>
    </row>
    <row r="45" spans="1:11" ht="20.100000000000001" customHeight="1">
      <c r="A45" s="31"/>
      <c r="B45" s="32"/>
      <c r="C45" s="32"/>
      <c r="D45" s="32"/>
      <c r="E45" s="21" t="s">
        <v>53</v>
      </c>
      <c r="F45" s="22">
        <v>282</v>
      </c>
      <c r="G45" s="22">
        <v>10.220000000000001</v>
      </c>
      <c r="H45" s="22">
        <v>2882.04</v>
      </c>
      <c r="I45" s="24"/>
      <c r="J45" s="24"/>
      <c r="K45" s="24"/>
    </row>
    <row r="46" spans="1:11" ht="20.100000000000001" customHeight="1">
      <c r="A46" s="31"/>
      <c r="B46" s="32"/>
      <c r="C46" s="32"/>
      <c r="D46" s="32"/>
      <c r="E46" s="21" t="s">
        <v>54</v>
      </c>
      <c r="F46" s="22">
        <v>20</v>
      </c>
      <c r="G46" s="22">
        <v>29.8598</v>
      </c>
      <c r="H46" s="22">
        <v>597.19600000000003</v>
      </c>
      <c r="I46" s="24"/>
      <c r="J46" s="24"/>
      <c r="K46" s="24"/>
    </row>
    <row r="47" spans="1:11" ht="20.100000000000001" customHeight="1">
      <c r="A47" s="31"/>
      <c r="B47" s="32"/>
      <c r="C47" s="32"/>
      <c r="D47" s="32"/>
      <c r="E47" s="21" t="s">
        <v>55</v>
      </c>
      <c r="F47" s="22">
        <v>13</v>
      </c>
      <c r="G47" s="22">
        <v>30</v>
      </c>
      <c r="H47" s="22">
        <v>390</v>
      </c>
      <c r="I47" s="24"/>
      <c r="J47" s="24"/>
      <c r="K47" s="24"/>
    </row>
    <row r="48" spans="1:11" ht="20.100000000000001" customHeight="1">
      <c r="A48" s="31"/>
      <c r="B48" s="32"/>
      <c r="C48" s="32"/>
      <c r="D48" s="32"/>
      <c r="E48" s="21" t="s">
        <v>56</v>
      </c>
      <c r="F48" s="22">
        <v>1</v>
      </c>
      <c r="G48" s="22">
        <v>7.65</v>
      </c>
      <c r="H48" s="22">
        <v>7.65</v>
      </c>
      <c r="I48" s="24"/>
      <c r="J48" s="24"/>
      <c r="K48" s="24"/>
    </row>
    <row r="49" spans="1:11" ht="20.100000000000001" customHeight="1">
      <c r="A49" s="31"/>
      <c r="B49" s="32"/>
      <c r="C49" s="32"/>
      <c r="D49" s="32"/>
      <c r="E49" s="21" t="s">
        <v>57</v>
      </c>
      <c r="F49" s="22">
        <v>64</v>
      </c>
      <c r="G49" s="22">
        <v>7.65</v>
      </c>
      <c r="H49" s="22">
        <v>489.6</v>
      </c>
      <c r="I49" s="24"/>
      <c r="J49" s="24"/>
      <c r="K49" s="24"/>
    </row>
    <row r="50" spans="1:11" ht="20.100000000000001" customHeight="1">
      <c r="A50" s="31"/>
      <c r="B50" s="32"/>
      <c r="C50" s="32"/>
      <c r="D50" s="32"/>
      <c r="E50" s="21" t="s">
        <v>58</v>
      </c>
      <c r="F50" s="22">
        <v>6</v>
      </c>
      <c r="G50" s="22">
        <v>14.9184</v>
      </c>
      <c r="H50" s="22">
        <v>89.510400000000004</v>
      </c>
      <c r="I50" s="24"/>
      <c r="J50" s="24"/>
      <c r="K50" s="24"/>
    </row>
    <row r="51" spans="1:11" ht="20.100000000000001" customHeight="1">
      <c r="A51" s="31"/>
      <c r="B51" s="32"/>
      <c r="C51" s="32"/>
      <c r="D51" s="32"/>
      <c r="E51" s="21" t="s">
        <v>59</v>
      </c>
      <c r="F51" s="22">
        <v>27</v>
      </c>
      <c r="G51" s="22">
        <v>15</v>
      </c>
      <c r="H51" s="22">
        <v>405</v>
      </c>
      <c r="I51" s="24"/>
      <c r="J51" s="24"/>
      <c r="K51" s="24"/>
    </row>
    <row r="52" spans="1:11" ht="20.100000000000001" customHeight="1">
      <c r="A52" s="31"/>
      <c r="B52" s="32"/>
      <c r="C52" s="32"/>
      <c r="D52" s="32"/>
      <c r="E52" s="21" t="s">
        <v>60</v>
      </c>
      <c r="F52" s="22">
        <v>54</v>
      </c>
      <c r="G52" s="22">
        <v>30</v>
      </c>
      <c r="H52" s="22">
        <v>1620</v>
      </c>
      <c r="I52" s="24"/>
      <c r="J52" s="24"/>
      <c r="K52" s="24"/>
    </row>
    <row r="53" spans="1:11" ht="20.100000000000001" customHeight="1">
      <c r="A53" s="31"/>
      <c r="B53" s="32"/>
      <c r="C53" s="32"/>
      <c r="D53" s="32"/>
      <c r="E53" s="21" t="s">
        <v>61</v>
      </c>
      <c r="F53" s="22">
        <v>88</v>
      </c>
      <c r="G53" s="22">
        <v>29.8598</v>
      </c>
      <c r="H53" s="22">
        <v>2627.6624000000002</v>
      </c>
      <c r="I53" s="24"/>
      <c r="J53" s="24"/>
      <c r="K53" s="24"/>
    </row>
    <row r="54" spans="1:11" ht="20.100000000000001" customHeight="1">
      <c r="A54" s="31"/>
      <c r="B54" s="32"/>
      <c r="C54" s="32"/>
      <c r="D54" s="32"/>
      <c r="E54" s="21" t="s">
        <v>62</v>
      </c>
      <c r="F54" s="22">
        <v>261</v>
      </c>
      <c r="G54" s="22">
        <v>30</v>
      </c>
      <c r="H54" s="22">
        <v>7830</v>
      </c>
      <c r="I54" s="24"/>
      <c r="J54" s="24"/>
      <c r="K54" s="24"/>
    </row>
    <row r="55" spans="1:11" ht="20.100000000000001" customHeight="1">
      <c r="A55" s="31"/>
      <c r="B55" s="32"/>
      <c r="C55" s="32"/>
      <c r="D55" s="32"/>
      <c r="E55" s="21" t="s">
        <v>63</v>
      </c>
      <c r="F55" s="22">
        <v>23</v>
      </c>
      <c r="G55" s="22">
        <v>30</v>
      </c>
      <c r="H55" s="22">
        <v>690</v>
      </c>
      <c r="I55" s="24"/>
      <c r="J55" s="24"/>
      <c r="K55" s="24"/>
    </row>
    <row r="56" spans="1:11" ht="20.100000000000001" customHeight="1">
      <c r="A56" s="31"/>
      <c r="B56" s="32"/>
      <c r="C56" s="32"/>
      <c r="D56" s="32"/>
      <c r="E56" s="21" t="s">
        <v>64</v>
      </c>
      <c r="F56" s="22">
        <v>127</v>
      </c>
      <c r="G56" s="22">
        <v>7.5</v>
      </c>
      <c r="H56" s="22">
        <v>952.5</v>
      </c>
      <c r="I56" s="24"/>
      <c r="J56" s="24"/>
      <c r="K56" s="24"/>
    </row>
    <row r="57" spans="1:11" ht="20.100000000000001" customHeight="1">
      <c r="A57" s="31"/>
      <c r="B57" s="32"/>
      <c r="C57" s="32"/>
      <c r="D57" s="32"/>
      <c r="E57" s="21" t="s">
        <v>65</v>
      </c>
      <c r="F57" s="22">
        <v>3</v>
      </c>
      <c r="G57" s="22">
        <v>12.432</v>
      </c>
      <c r="H57" s="22">
        <v>37.295999999999999</v>
      </c>
      <c r="I57" s="24"/>
      <c r="J57" s="24"/>
      <c r="K57" s="24"/>
    </row>
    <row r="58" spans="1:11" ht="20.100000000000001" customHeight="1">
      <c r="A58" s="31"/>
      <c r="B58" s="32"/>
      <c r="C58" s="32"/>
      <c r="D58" s="32"/>
      <c r="E58" s="21" t="s">
        <v>66</v>
      </c>
      <c r="F58" s="22">
        <v>16</v>
      </c>
      <c r="G58" s="22">
        <v>14.9184</v>
      </c>
      <c r="H58" s="22">
        <v>238.6944</v>
      </c>
      <c r="I58" s="24"/>
      <c r="J58" s="24"/>
      <c r="K58" s="24"/>
    </row>
    <row r="59" spans="1:11" ht="20.100000000000001" customHeight="1">
      <c r="A59" s="31"/>
      <c r="B59" s="32"/>
      <c r="C59" s="32"/>
      <c r="D59" s="32"/>
      <c r="E59" s="21" t="s">
        <v>67</v>
      </c>
      <c r="F59" s="22">
        <v>42</v>
      </c>
      <c r="G59" s="22">
        <v>15</v>
      </c>
      <c r="H59" s="22">
        <v>630</v>
      </c>
      <c r="I59" s="24"/>
      <c r="J59" s="24"/>
      <c r="K59" s="24"/>
    </row>
    <row r="60" spans="1:11" ht="20.100000000000001" customHeight="1">
      <c r="A60" s="31"/>
      <c r="B60" s="32"/>
      <c r="C60" s="32"/>
      <c r="D60" s="32"/>
      <c r="E60" s="21" t="s">
        <v>68</v>
      </c>
      <c r="F60" s="22">
        <v>38</v>
      </c>
      <c r="G60" s="22">
        <v>7.5</v>
      </c>
      <c r="H60" s="22">
        <v>285</v>
      </c>
      <c r="I60" s="24"/>
      <c r="J60" s="24"/>
      <c r="K60" s="24"/>
    </row>
    <row r="61" spans="1:11" ht="20.100000000000001" customHeight="1">
      <c r="A61" s="31"/>
      <c r="B61" s="32"/>
      <c r="C61" s="32"/>
      <c r="D61" s="32"/>
      <c r="E61" s="21" t="s">
        <v>69</v>
      </c>
      <c r="F61" s="22">
        <v>9</v>
      </c>
      <c r="G61" s="22">
        <v>29.8598</v>
      </c>
      <c r="H61" s="22">
        <v>268.73820000000001</v>
      </c>
      <c r="I61" s="24"/>
      <c r="J61" s="24"/>
      <c r="K61" s="24"/>
    </row>
    <row r="62" spans="1:11" ht="20.100000000000001" customHeight="1">
      <c r="A62" s="31">
        <v>1</v>
      </c>
      <c r="B62" s="32" t="s">
        <v>70</v>
      </c>
      <c r="C62" s="32">
        <v>4</v>
      </c>
      <c r="D62" s="32" t="s">
        <v>48</v>
      </c>
      <c r="E62" s="21" t="s">
        <v>71</v>
      </c>
      <c r="F62" s="22">
        <v>41</v>
      </c>
      <c r="G62" s="22">
        <v>30</v>
      </c>
      <c r="H62" s="22">
        <v>1230</v>
      </c>
      <c r="I62" s="24"/>
      <c r="J62" s="24"/>
      <c r="K62" s="24"/>
    </row>
    <row r="63" spans="1:11" ht="20.100000000000001" customHeight="1">
      <c r="A63" s="31"/>
      <c r="B63" s="32"/>
      <c r="C63" s="32"/>
      <c r="D63" s="32"/>
      <c r="E63" s="21" t="s">
        <v>72</v>
      </c>
      <c r="F63" s="22">
        <v>37</v>
      </c>
      <c r="G63" s="22">
        <v>30</v>
      </c>
      <c r="H63" s="22">
        <v>1110</v>
      </c>
      <c r="I63" s="24"/>
      <c r="J63" s="24"/>
      <c r="K63" s="24"/>
    </row>
    <row r="64" spans="1:11" ht="20.100000000000001" customHeight="1">
      <c r="A64" s="31"/>
      <c r="B64" s="32"/>
      <c r="C64" s="32"/>
      <c r="D64" s="32"/>
      <c r="E64" s="21" t="s">
        <v>73</v>
      </c>
      <c r="F64" s="22">
        <v>97</v>
      </c>
      <c r="G64" s="22">
        <v>30</v>
      </c>
      <c r="H64" s="22">
        <v>2910</v>
      </c>
      <c r="I64" s="24"/>
      <c r="J64" s="24"/>
      <c r="K64" s="24"/>
    </row>
    <row r="65" spans="1:11" ht="20.100000000000001" customHeight="1">
      <c r="A65" s="31"/>
      <c r="B65" s="32"/>
      <c r="C65" s="32"/>
      <c r="D65" s="32"/>
      <c r="E65" s="21" t="s">
        <v>74</v>
      </c>
      <c r="F65" s="22">
        <v>39</v>
      </c>
      <c r="G65" s="22">
        <v>15</v>
      </c>
      <c r="H65" s="22">
        <v>585</v>
      </c>
      <c r="I65" s="24"/>
      <c r="J65" s="24"/>
      <c r="K65" s="24"/>
    </row>
    <row r="66" spans="1:11" ht="20.100000000000001" customHeight="1">
      <c r="A66" s="31"/>
      <c r="B66" s="32"/>
      <c r="C66" s="32"/>
      <c r="D66" s="32"/>
      <c r="E66" s="21" t="s">
        <v>75</v>
      </c>
      <c r="F66" s="22">
        <v>49</v>
      </c>
      <c r="G66" s="22">
        <v>30</v>
      </c>
      <c r="H66" s="22">
        <v>1470</v>
      </c>
      <c r="I66" s="24"/>
      <c r="J66" s="24"/>
      <c r="K66" s="24"/>
    </row>
    <row r="67" spans="1:11" ht="20.100000000000001" customHeight="1">
      <c r="A67" s="31"/>
      <c r="B67" s="32"/>
      <c r="C67" s="32"/>
      <c r="D67" s="32"/>
      <c r="E67" s="21" t="s">
        <v>76</v>
      </c>
      <c r="F67" s="22">
        <v>12</v>
      </c>
      <c r="G67" s="22">
        <v>29.8598</v>
      </c>
      <c r="H67" s="22">
        <v>358.31760000000003</v>
      </c>
      <c r="I67" s="24"/>
      <c r="J67" s="24"/>
      <c r="K67" s="24"/>
    </row>
    <row r="68" spans="1:11" ht="20.100000000000001" customHeight="1">
      <c r="A68" s="31"/>
      <c r="B68" s="32"/>
      <c r="C68" s="32"/>
      <c r="D68" s="32"/>
      <c r="E68" s="21" t="s">
        <v>77</v>
      </c>
      <c r="F68" s="22">
        <v>1535</v>
      </c>
      <c r="G68" s="22">
        <v>20</v>
      </c>
      <c r="H68" s="22">
        <v>30700</v>
      </c>
      <c r="I68" s="24"/>
      <c r="J68" s="24"/>
      <c r="K68" s="24"/>
    </row>
    <row r="69" spans="1:11" ht="20.100000000000001" customHeight="1">
      <c r="A69" s="31"/>
      <c r="B69" s="32"/>
      <c r="C69" s="32"/>
      <c r="D69" s="32"/>
      <c r="E69" s="21" t="s">
        <v>78</v>
      </c>
      <c r="F69" s="22">
        <v>46</v>
      </c>
      <c r="G69" s="22">
        <v>15</v>
      </c>
      <c r="H69" s="22">
        <v>690</v>
      </c>
      <c r="I69" s="24"/>
      <c r="J69" s="24"/>
      <c r="K69" s="24"/>
    </row>
    <row r="70" spans="1:11" ht="20.100000000000001" customHeight="1">
      <c r="A70" s="31"/>
      <c r="B70" s="32"/>
      <c r="C70" s="32"/>
      <c r="D70" s="32"/>
      <c r="E70" s="21" t="s">
        <v>79</v>
      </c>
      <c r="F70" s="22">
        <v>97</v>
      </c>
      <c r="G70" s="22">
        <v>7.5</v>
      </c>
      <c r="H70" s="22">
        <v>727.5</v>
      </c>
      <c r="I70" s="24"/>
      <c r="J70" s="24"/>
      <c r="K70" s="24"/>
    </row>
    <row r="71" spans="1:11" ht="20.100000000000001" customHeight="1">
      <c r="A71" s="31"/>
      <c r="B71" s="32"/>
      <c r="C71" s="32"/>
      <c r="D71" s="32"/>
      <c r="E71" s="21" t="s">
        <v>80</v>
      </c>
      <c r="F71" s="22">
        <v>103</v>
      </c>
      <c r="G71" s="22">
        <v>12.432</v>
      </c>
      <c r="H71" s="22">
        <v>1280.4960000000001</v>
      </c>
      <c r="I71" s="24"/>
      <c r="J71" s="24"/>
      <c r="K71" s="24"/>
    </row>
    <row r="72" spans="1:11" ht="20.100000000000001" customHeight="1">
      <c r="A72" s="31"/>
      <c r="B72" s="32"/>
      <c r="C72" s="32"/>
      <c r="D72" s="32"/>
      <c r="E72" s="21" t="s">
        <v>81</v>
      </c>
      <c r="F72" s="22">
        <v>100</v>
      </c>
      <c r="G72" s="22">
        <v>4.5</v>
      </c>
      <c r="H72" s="22">
        <v>450</v>
      </c>
      <c r="I72" s="24"/>
      <c r="J72" s="24"/>
      <c r="K72" s="24"/>
    </row>
    <row r="73" spans="1:11" ht="20.100000000000001" customHeight="1">
      <c r="A73" s="31"/>
      <c r="B73" s="32"/>
      <c r="C73" s="32"/>
      <c r="D73" s="32"/>
      <c r="E73" s="21" t="s">
        <v>82</v>
      </c>
      <c r="F73" s="22">
        <v>1</v>
      </c>
      <c r="G73" s="22">
        <v>20</v>
      </c>
      <c r="H73" s="22">
        <v>20</v>
      </c>
      <c r="I73" s="24"/>
      <c r="J73" s="24"/>
      <c r="K73" s="24"/>
    </row>
    <row r="74" spans="1:11" ht="20.100000000000001" customHeight="1">
      <c r="A74" s="31"/>
      <c r="B74" s="32"/>
      <c r="C74" s="32"/>
      <c r="D74" s="32"/>
      <c r="E74" s="21" t="s">
        <v>83</v>
      </c>
      <c r="F74" s="22">
        <v>50</v>
      </c>
      <c r="G74" s="22">
        <v>12</v>
      </c>
      <c r="H74" s="22">
        <v>600</v>
      </c>
      <c r="I74" s="24"/>
      <c r="J74" s="24"/>
      <c r="K74" s="24"/>
    </row>
    <row r="75" spans="1:11" ht="20.100000000000001" customHeight="1">
      <c r="A75" s="31"/>
      <c r="B75" s="32"/>
      <c r="C75" s="32"/>
      <c r="D75" s="32"/>
      <c r="E75" s="21" t="s">
        <v>84</v>
      </c>
      <c r="F75" s="22">
        <v>336</v>
      </c>
      <c r="G75" s="22">
        <v>20</v>
      </c>
      <c r="H75" s="22">
        <v>6720</v>
      </c>
      <c r="I75" s="24"/>
      <c r="J75" s="24"/>
      <c r="K75" s="24"/>
    </row>
    <row r="76" spans="1:11" ht="20.100000000000001" customHeight="1">
      <c r="A76" s="31"/>
      <c r="B76" s="32"/>
      <c r="C76" s="32"/>
      <c r="D76" s="32"/>
      <c r="E76" s="21" t="s">
        <v>85</v>
      </c>
      <c r="F76" s="22">
        <v>14</v>
      </c>
      <c r="G76" s="22">
        <v>20</v>
      </c>
      <c r="H76" s="22">
        <v>280</v>
      </c>
      <c r="I76" s="24"/>
      <c r="J76" s="24"/>
      <c r="K76" s="24"/>
    </row>
    <row r="77" spans="1:11" ht="20.100000000000001" customHeight="1">
      <c r="A77" s="31"/>
      <c r="B77" s="32"/>
      <c r="C77" s="32"/>
      <c r="D77" s="32"/>
      <c r="E77" s="21" t="s">
        <v>86</v>
      </c>
      <c r="F77" s="22">
        <v>19</v>
      </c>
      <c r="G77" s="22">
        <v>20</v>
      </c>
      <c r="H77" s="22">
        <v>380</v>
      </c>
      <c r="I77" s="24"/>
      <c r="J77" s="24"/>
      <c r="K77" s="24"/>
    </row>
    <row r="78" spans="1:11" ht="20.100000000000001" customHeight="1">
      <c r="A78" s="31"/>
      <c r="B78" s="32"/>
      <c r="C78" s="32"/>
      <c r="D78" s="32"/>
      <c r="E78" s="21" t="s">
        <v>87</v>
      </c>
      <c r="F78" s="22">
        <v>63</v>
      </c>
      <c r="G78" s="22">
        <v>19.591200000000001</v>
      </c>
      <c r="H78" s="22">
        <v>1234.2456</v>
      </c>
      <c r="I78" s="24"/>
      <c r="J78" s="24"/>
      <c r="K78" s="24"/>
    </row>
    <row r="79" spans="1:11" ht="20.100000000000001" customHeight="1">
      <c r="A79" s="31"/>
      <c r="B79" s="32"/>
      <c r="C79" s="32"/>
      <c r="D79" s="32"/>
      <c r="E79" s="21" t="s">
        <v>87</v>
      </c>
      <c r="F79" s="22">
        <v>2</v>
      </c>
      <c r="G79" s="22">
        <v>20</v>
      </c>
      <c r="H79" s="22">
        <v>40</v>
      </c>
      <c r="I79" s="24"/>
      <c r="J79" s="24"/>
      <c r="K79" s="24"/>
    </row>
    <row r="80" spans="1:11" ht="20.100000000000001" customHeight="1">
      <c r="A80" s="31"/>
      <c r="B80" s="32"/>
      <c r="C80" s="32"/>
      <c r="D80" s="32"/>
      <c r="E80" s="21" t="s">
        <v>88</v>
      </c>
      <c r="F80" s="22">
        <v>19</v>
      </c>
      <c r="G80" s="22">
        <v>7.65</v>
      </c>
      <c r="H80" s="22">
        <v>145.35</v>
      </c>
      <c r="I80" s="24"/>
      <c r="J80" s="24"/>
      <c r="K80" s="24"/>
    </row>
    <row r="81" spans="1:11" ht="20.100000000000001" customHeight="1">
      <c r="A81" s="31"/>
      <c r="B81" s="32"/>
      <c r="C81" s="32"/>
      <c r="D81" s="32"/>
      <c r="E81" s="21" t="s">
        <v>89</v>
      </c>
      <c r="F81" s="22">
        <v>55</v>
      </c>
      <c r="G81" s="22">
        <v>9</v>
      </c>
      <c r="H81" s="22">
        <v>495</v>
      </c>
      <c r="I81" s="24"/>
      <c r="J81" s="24"/>
      <c r="K81" s="24"/>
    </row>
    <row r="82" spans="1:11" ht="20.100000000000001" customHeight="1">
      <c r="A82" s="31"/>
      <c r="B82" s="32"/>
      <c r="C82" s="32"/>
      <c r="D82" s="32"/>
      <c r="E82" s="21" t="s">
        <v>90</v>
      </c>
      <c r="F82" s="22">
        <v>17</v>
      </c>
      <c r="G82" s="22">
        <v>9</v>
      </c>
      <c r="H82" s="22">
        <v>153</v>
      </c>
      <c r="I82" s="24"/>
      <c r="J82" s="24"/>
      <c r="K82" s="24"/>
    </row>
    <row r="83" spans="1:11" ht="20.100000000000001" customHeight="1">
      <c r="A83" s="31"/>
      <c r="B83" s="32"/>
      <c r="C83" s="32"/>
      <c r="D83" s="32"/>
      <c r="E83" s="21" t="s">
        <v>91</v>
      </c>
      <c r="F83" s="22">
        <v>70</v>
      </c>
      <c r="G83" s="22">
        <v>6.3</v>
      </c>
      <c r="H83" s="22">
        <v>441</v>
      </c>
      <c r="I83" s="24"/>
      <c r="J83" s="24"/>
      <c r="K83" s="24"/>
    </row>
    <row r="84" spans="1:11" ht="20.100000000000001" customHeight="1">
      <c r="A84" s="31"/>
      <c r="B84" s="32"/>
      <c r="C84" s="32"/>
      <c r="D84" s="32"/>
      <c r="E84" s="21" t="s">
        <v>92</v>
      </c>
      <c r="F84" s="22">
        <v>100</v>
      </c>
      <c r="G84" s="22">
        <v>9</v>
      </c>
      <c r="H84" s="22">
        <v>900</v>
      </c>
      <c r="I84" s="24"/>
      <c r="J84" s="24"/>
      <c r="K84" s="24"/>
    </row>
    <row r="85" spans="1:11" ht="20.100000000000001" customHeight="1">
      <c r="A85" s="31"/>
      <c r="B85" s="32"/>
      <c r="C85" s="32"/>
      <c r="D85" s="32"/>
      <c r="E85" s="21" t="s">
        <v>93</v>
      </c>
      <c r="F85" s="22">
        <v>6</v>
      </c>
      <c r="G85" s="22">
        <v>9</v>
      </c>
      <c r="H85" s="22">
        <v>54</v>
      </c>
      <c r="I85" s="24"/>
      <c r="J85" s="24"/>
      <c r="K85" s="24"/>
    </row>
    <row r="86" spans="1:11" ht="20.100000000000001" customHeight="1">
      <c r="A86" s="31"/>
      <c r="B86" s="32"/>
      <c r="C86" s="32">
        <v>5</v>
      </c>
      <c r="D86" s="34" t="s">
        <v>94</v>
      </c>
      <c r="E86" s="21" t="s">
        <v>16</v>
      </c>
      <c r="F86" s="22">
        <v>3937</v>
      </c>
      <c r="G86" s="22"/>
      <c r="H86" s="22">
        <v>15122</v>
      </c>
      <c r="I86" s="24">
        <v>56522</v>
      </c>
      <c r="J86" s="24"/>
      <c r="K86" s="24">
        <v>0</v>
      </c>
    </row>
    <row r="87" spans="1:11" ht="20.100000000000001" customHeight="1">
      <c r="A87" s="31"/>
      <c r="B87" s="32"/>
      <c r="C87" s="32"/>
      <c r="D87" s="34"/>
      <c r="E87" s="21" t="s">
        <v>1285</v>
      </c>
      <c r="F87" s="22">
        <v>1131</v>
      </c>
      <c r="G87" s="22">
        <v>3.6</v>
      </c>
      <c r="H87" s="22">
        <v>4071.6</v>
      </c>
      <c r="I87" s="24"/>
      <c r="J87" s="24"/>
      <c r="K87" s="24"/>
    </row>
    <row r="88" spans="1:11" ht="20.100000000000001" customHeight="1">
      <c r="A88" s="31"/>
      <c r="B88" s="32"/>
      <c r="C88" s="32"/>
      <c r="D88" s="34"/>
      <c r="E88" s="21" t="s">
        <v>95</v>
      </c>
      <c r="F88" s="22">
        <v>109</v>
      </c>
      <c r="G88" s="22">
        <v>3.6</v>
      </c>
      <c r="H88" s="22">
        <v>392.4</v>
      </c>
      <c r="I88" s="24"/>
      <c r="J88" s="24"/>
      <c r="K88" s="24"/>
    </row>
    <row r="89" spans="1:11" ht="20.100000000000001" customHeight="1">
      <c r="A89" s="31"/>
      <c r="B89" s="32"/>
      <c r="C89" s="32"/>
      <c r="D89" s="34"/>
      <c r="E89" s="21" t="s">
        <v>96</v>
      </c>
      <c r="F89" s="22">
        <v>269</v>
      </c>
      <c r="G89" s="22">
        <v>3.96</v>
      </c>
      <c r="H89" s="22">
        <v>1065.24</v>
      </c>
      <c r="I89" s="24"/>
      <c r="J89" s="24"/>
      <c r="K89" s="24"/>
    </row>
    <row r="90" spans="1:11" ht="20.100000000000001" customHeight="1">
      <c r="A90" s="31"/>
      <c r="B90" s="32"/>
      <c r="C90" s="32"/>
      <c r="D90" s="34"/>
      <c r="E90" s="21" t="s">
        <v>97</v>
      </c>
      <c r="F90" s="22">
        <v>2367</v>
      </c>
      <c r="G90" s="22">
        <v>3.96</v>
      </c>
      <c r="H90" s="22">
        <v>9373.32</v>
      </c>
      <c r="I90" s="24"/>
      <c r="J90" s="24"/>
      <c r="K90" s="24"/>
    </row>
    <row r="91" spans="1:11" ht="20.100000000000001" customHeight="1">
      <c r="A91" s="31"/>
      <c r="B91" s="32"/>
      <c r="C91" s="32"/>
      <c r="D91" s="34"/>
      <c r="E91" s="21" t="s">
        <v>98</v>
      </c>
      <c r="F91" s="22">
        <v>61</v>
      </c>
      <c r="G91" s="22">
        <v>3.6</v>
      </c>
      <c r="H91" s="22">
        <v>219.6</v>
      </c>
      <c r="I91" s="24"/>
      <c r="J91" s="24"/>
      <c r="K91" s="24"/>
    </row>
    <row r="92" spans="1:11" ht="20.100000000000001" customHeight="1">
      <c r="A92" s="31"/>
      <c r="B92" s="32"/>
      <c r="C92" s="32">
        <v>6</v>
      </c>
      <c r="D92" s="34" t="s">
        <v>99</v>
      </c>
      <c r="E92" s="21" t="s">
        <v>16</v>
      </c>
      <c r="F92" s="22">
        <v>403</v>
      </c>
      <c r="G92" s="22"/>
      <c r="H92" s="22">
        <v>9056</v>
      </c>
      <c r="I92" s="24">
        <v>1447</v>
      </c>
      <c r="J92" s="24"/>
      <c r="K92" s="24">
        <f>H92-I92</f>
        <v>7609</v>
      </c>
    </row>
    <row r="93" spans="1:11" ht="20.100000000000001" customHeight="1">
      <c r="A93" s="31"/>
      <c r="B93" s="32"/>
      <c r="C93" s="32"/>
      <c r="D93" s="34"/>
      <c r="E93" s="21" t="s">
        <v>100</v>
      </c>
      <c r="F93" s="22">
        <v>101</v>
      </c>
      <c r="G93" s="22">
        <v>29.8598</v>
      </c>
      <c r="H93" s="22">
        <v>3015.8398000000002</v>
      </c>
      <c r="I93" s="24"/>
      <c r="J93" s="24"/>
      <c r="K93" s="24"/>
    </row>
    <row r="94" spans="1:11" ht="20.100000000000001" customHeight="1">
      <c r="A94" s="31"/>
      <c r="B94" s="32"/>
      <c r="C94" s="32"/>
      <c r="D94" s="34"/>
      <c r="E94" s="21" t="s">
        <v>101</v>
      </c>
      <c r="F94" s="22">
        <v>302</v>
      </c>
      <c r="G94" s="22">
        <v>20</v>
      </c>
      <c r="H94" s="22">
        <v>6040</v>
      </c>
      <c r="I94" s="24"/>
      <c r="J94" s="24"/>
      <c r="K94" s="24"/>
    </row>
    <row r="95" spans="1:11" ht="20.100000000000001" customHeight="1">
      <c r="A95" s="31">
        <v>2</v>
      </c>
      <c r="B95" s="32" t="s">
        <v>102</v>
      </c>
      <c r="C95" s="28" t="s">
        <v>14</v>
      </c>
      <c r="D95" s="30"/>
      <c r="E95" s="30"/>
      <c r="F95" s="20">
        <v>7348</v>
      </c>
      <c r="G95" s="20"/>
      <c r="H95" s="20">
        <v>30793</v>
      </c>
      <c r="I95" s="19"/>
      <c r="J95" s="19"/>
      <c r="K95" s="19">
        <f>SUM(K96:K119)</f>
        <v>13268</v>
      </c>
    </row>
    <row r="96" spans="1:11" ht="20.100000000000001" customHeight="1">
      <c r="A96" s="31"/>
      <c r="B96" s="32"/>
      <c r="C96" s="32">
        <v>1</v>
      </c>
      <c r="D96" s="34" t="s">
        <v>103</v>
      </c>
      <c r="E96" s="21" t="s">
        <v>16</v>
      </c>
      <c r="F96" s="22">
        <v>4040</v>
      </c>
      <c r="G96" s="22"/>
      <c r="H96" s="22">
        <v>15867</v>
      </c>
      <c r="I96" s="24">
        <v>8345</v>
      </c>
      <c r="J96" s="24"/>
      <c r="K96" s="24">
        <f>H96-I96</f>
        <v>7522</v>
      </c>
    </row>
    <row r="97" spans="1:11" ht="20.100000000000001" customHeight="1">
      <c r="A97" s="31"/>
      <c r="B97" s="32"/>
      <c r="C97" s="32"/>
      <c r="D97" s="34"/>
      <c r="E97" s="21" t="s">
        <v>104</v>
      </c>
      <c r="F97" s="22">
        <v>366</v>
      </c>
      <c r="G97" s="22">
        <v>3.6</v>
      </c>
      <c r="H97" s="22">
        <v>1317.6</v>
      </c>
      <c r="I97" s="24"/>
      <c r="J97" s="24"/>
      <c r="K97" s="24"/>
    </row>
    <row r="98" spans="1:11" ht="20.100000000000001" customHeight="1">
      <c r="A98" s="31"/>
      <c r="B98" s="32"/>
      <c r="C98" s="32"/>
      <c r="D98" s="34"/>
      <c r="E98" s="21" t="s">
        <v>105</v>
      </c>
      <c r="F98" s="22">
        <v>23</v>
      </c>
      <c r="G98" s="22">
        <v>3.96</v>
      </c>
      <c r="H98" s="22">
        <v>91.08</v>
      </c>
      <c r="I98" s="24"/>
      <c r="J98" s="24"/>
      <c r="K98" s="24"/>
    </row>
    <row r="99" spans="1:11" ht="20.100000000000001" customHeight="1">
      <c r="A99" s="31"/>
      <c r="B99" s="32"/>
      <c r="C99" s="32"/>
      <c r="D99" s="34"/>
      <c r="E99" s="21" t="s">
        <v>106</v>
      </c>
      <c r="F99" s="22">
        <v>33</v>
      </c>
      <c r="G99" s="22">
        <v>3.96</v>
      </c>
      <c r="H99" s="22">
        <v>130.68</v>
      </c>
      <c r="I99" s="24"/>
      <c r="J99" s="24"/>
      <c r="K99" s="24"/>
    </row>
    <row r="100" spans="1:11" ht="20.100000000000001" customHeight="1">
      <c r="A100" s="31"/>
      <c r="B100" s="32"/>
      <c r="C100" s="32"/>
      <c r="D100" s="34"/>
      <c r="E100" s="21" t="s">
        <v>107</v>
      </c>
      <c r="F100" s="22">
        <v>2770</v>
      </c>
      <c r="G100" s="22">
        <v>3.96</v>
      </c>
      <c r="H100" s="22">
        <v>10969.2</v>
      </c>
      <c r="I100" s="24"/>
      <c r="J100" s="24"/>
      <c r="K100" s="24"/>
    </row>
    <row r="101" spans="1:11" ht="20.100000000000001" customHeight="1">
      <c r="A101" s="31"/>
      <c r="B101" s="32"/>
      <c r="C101" s="32"/>
      <c r="D101" s="34"/>
      <c r="E101" s="21" t="s">
        <v>108</v>
      </c>
      <c r="F101" s="22">
        <v>155</v>
      </c>
      <c r="G101" s="22">
        <v>3.96</v>
      </c>
      <c r="H101" s="22">
        <v>613.79999999999995</v>
      </c>
      <c r="I101" s="24"/>
      <c r="J101" s="24"/>
      <c r="K101" s="24"/>
    </row>
    <row r="102" spans="1:11" ht="20.100000000000001" customHeight="1">
      <c r="A102" s="31"/>
      <c r="B102" s="32"/>
      <c r="C102" s="32"/>
      <c r="D102" s="34"/>
      <c r="E102" s="21" t="s">
        <v>109</v>
      </c>
      <c r="F102" s="22">
        <v>687</v>
      </c>
      <c r="G102" s="22">
        <v>3.96</v>
      </c>
      <c r="H102" s="22">
        <v>2720.52</v>
      </c>
      <c r="I102" s="24"/>
      <c r="J102" s="24"/>
      <c r="K102" s="24"/>
    </row>
    <row r="103" spans="1:11" ht="20.100000000000001" customHeight="1">
      <c r="A103" s="31"/>
      <c r="B103" s="32"/>
      <c r="C103" s="32"/>
      <c r="D103" s="34"/>
      <c r="E103" s="21" t="s">
        <v>110</v>
      </c>
      <c r="F103" s="22">
        <v>1</v>
      </c>
      <c r="G103" s="22">
        <v>3.96</v>
      </c>
      <c r="H103" s="22">
        <v>3.96</v>
      </c>
      <c r="I103" s="24"/>
      <c r="J103" s="24"/>
      <c r="K103" s="24"/>
    </row>
    <row r="104" spans="1:11" ht="20.100000000000001" customHeight="1">
      <c r="A104" s="31"/>
      <c r="B104" s="32"/>
      <c r="C104" s="32"/>
      <c r="D104" s="34"/>
      <c r="E104" s="21" t="s">
        <v>111</v>
      </c>
      <c r="F104" s="22">
        <v>5</v>
      </c>
      <c r="G104" s="22">
        <v>3.96</v>
      </c>
      <c r="H104" s="22">
        <v>19.8</v>
      </c>
      <c r="I104" s="24"/>
      <c r="J104" s="24"/>
      <c r="K104" s="24"/>
    </row>
    <row r="105" spans="1:11" ht="20.100000000000001" customHeight="1">
      <c r="A105" s="31"/>
      <c r="B105" s="32"/>
      <c r="C105" s="32">
        <v>2</v>
      </c>
      <c r="D105" s="34" t="s">
        <v>112</v>
      </c>
      <c r="E105" s="21" t="s">
        <v>16</v>
      </c>
      <c r="F105" s="22">
        <v>2558</v>
      </c>
      <c r="G105" s="22"/>
      <c r="H105" s="22">
        <v>9209</v>
      </c>
      <c r="I105" s="24">
        <v>6972</v>
      </c>
      <c r="J105" s="24"/>
      <c r="K105" s="24">
        <f>H105-I105</f>
        <v>2237</v>
      </c>
    </row>
    <row r="106" spans="1:11" ht="20.100000000000001" customHeight="1">
      <c r="A106" s="31"/>
      <c r="B106" s="32"/>
      <c r="C106" s="32"/>
      <c r="D106" s="34"/>
      <c r="E106" s="21" t="s">
        <v>113</v>
      </c>
      <c r="F106" s="22">
        <v>2558</v>
      </c>
      <c r="G106" s="22">
        <v>3.6</v>
      </c>
      <c r="H106" s="22">
        <v>9208.7999999999993</v>
      </c>
      <c r="I106" s="24"/>
      <c r="J106" s="24"/>
      <c r="K106" s="24"/>
    </row>
    <row r="107" spans="1:11" ht="20.100000000000001" customHeight="1">
      <c r="A107" s="31"/>
      <c r="B107" s="32"/>
      <c r="C107" s="32">
        <v>3</v>
      </c>
      <c r="D107" s="34" t="s">
        <v>114</v>
      </c>
      <c r="E107" s="21" t="s">
        <v>16</v>
      </c>
      <c r="F107" s="22">
        <v>155</v>
      </c>
      <c r="G107" s="22"/>
      <c r="H107" s="22">
        <v>3057</v>
      </c>
      <c r="I107" s="24">
        <v>1043</v>
      </c>
      <c r="J107" s="24"/>
      <c r="K107" s="24">
        <f>H107-I107</f>
        <v>2014</v>
      </c>
    </row>
    <row r="108" spans="1:11" ht="20.100000000000001" customHeight="1">
      <c r="A108" s="31"/>
      <c r="B108" s="32"/>
      <c r="C108" s="32"/>
      <c r="D108" s="34"/>
      <c r="E108" s="21" t="s">
        <v>115</v>
      </c>
      <c r="F108" s="22">
        <v>3</v>
      </c>
      <c r="G108" s="22">
        <v>6.4260000000000002</v>
      </c>
      <c r="H108" s="22">
        <v>19.277999999999999</v>
      </c>
      <c r="I108" s="24"/>
      <c r="J108" s="24"/>
      <c r="K108" s="24"/>
    </row>
    <row r="109" spans="1:11" ht="20.100000000000001" customHeight="1">
      <c r="A109" s="31"/>
      <c r="B109" s="32"/>
      <c r="C109" s="32"/>
      <c r="D109" s="34"/>
      <c r="E109" s="21" t="s">
        <v>116</v>
      </c>
      <c r="F109" s="22">
        <v>23</v>
      </c>
      <c r="G109" s="22">
        <v>19.906199999999998</v>
      </c>
      <c r="H109" s="22">
        <v>457.8426</v>
      </c>
      <c r="I109" s="24"/>
      <c r="J109" s="24"/>
      <c r="K109" s="24"/>
    </row>
    <row r="110" spans="1:11" ht="20.100000000000001" customHeight="1">
      <c r="A110" s="31"/>
      <c r="B110" s="32"/>
      <c r="C110" s="32"/>
      <c r="D110" s="34"/>
      <c r="E110" s="21" t="s">
        <v>117</v>
      </c>
      <c r="F110" s="22">
        <v>128</v>
      </c>
      <c r="G110" s="22">
        <v>20</v>
      </c>
      <c r="H110" s="22">
        <v>2560</v>
      </c>
      <c r="I110" s="24"/>
      <c r="J110" s="24"/>
      <c r="K110" s="24"/>
    </row>
    <row r="111" spans="1:11" ht="20.100000000000001" customHeight="1">
      <c r="A111" s="31"/>
      <c r="B111" s="32"/>
      <c r="C111" s="32"/>
      <c r="D111" s="34"/>
      <c r="E111" s="21" t="s">
        <v>118</v>
      </c>
      <c r="F111" s="22">
        <v>1</v>
      </c>
      <c r="G111" s="22">
        <v>20</v>
      </c>
      <c r="H111" s="22">
        <v>20</v>
      </c>
      <c r="I111" s="24"/>
      <c r="J111" s="24"/>
      <c r="K111" s="24"/>
    </row>
    <row r="112" spans="1:11" ht="20.100000000000001" customHeight="1">
      <c r="A112" s="31"/>
      <c r="B112" s="32"/>
      <c r="C112" s="32">
        <v>4</v>
      </c>
      <c r="D112" s="34" t="s">
        <v>119</v>
      </c>
      <c r="E112" s="21" t="s">
        <v>16</v>
      </c>
      <c r="F112" s="22">
        <v>11</v>
      </c>
      <c r="G112" s="22"/>
      <c r="H112" s="22">
        <v>220</v>
      </c>
      <c r="I112" s="24">
        <v>0</v>
      </c>
      <c r="J112" s="24"/>
      <c r="K112" s="24">
        <f>H112-I112</f>
        <v>220</v>
      </c>
    </row>
    <row r="113" spans="1:11" ht="20.100000000000001" customHeight="1">
      <c r="A113" s="31"/>
      <c r="B113" s="32"/>
      <c r="C113" s="32"/>
      <c r="D113" s="34"/>
      <c r="E113" s="21" t="s">
        <v>120</v>
      </c>
      <c r="F113" s="22">
        <v>2</v>
      </c>
      <c r="G113" s="22">
        <v>20</v>
      </c>
      <c r="H113" s="22">
        <v>40</v>
      </c>
      <c r="I113" s="24"/>
      <c r="J113" s="24"/>
      <c r="K113" s="24"/>
    </row>
    <row r="114" spans="1:11" ht="20.100000000000001" customHeight="1">
      <c r="A114" s="31"/>
      <c r="B114" s="32"/>
      <c r="C114" s="32"/>
      <c r="D114" s="34"/>
      <c r="E114" s="21" t="s">
        <v>121</v>
      </c>
      <c r="F114" s="22">
        <v>9</v>
      </c>
      <c r="G114" s="22">
        <v>20</v>
      </c>
      <c r="H114" s="22">
        <v>180</v>
      </c>
      <c r="I114" s="24"/>
      <c r="J114" s="24"/>
      <c r="K114" s="24"/>
    </row>
    <row r="115" spans="1:11" ht="20.100000000000001" customHeight="1">
      <c r="A115" s="31"/>
      <c r="B115" s="32"/>
      <c r="C115" s="32">
        <v>5</v>
      </c>
      <c r="D115" s="34" t="s">
        <v>122</v>
      </c>
      <c r="E115" s="21" t="s">
        <v>16</v>
      </c>
      <c r="F115" s="22">
        <v>584</v>
      </c>
      <c r="G115" s="22"/>
      <c r="H115" s="22">
        <v>2440</v>
      </c>
      <c r="I115" s="24">
        <v>1165</v>
      </c>
      <c r="J115" s="24"/>
      <c r="K115" s="24">
        <f>H115-I115</f>
        <v>1275</v>
      </c>
    </row>
    <row r="116" spans="1:11" ht="20.100000000000001" customHeight="1">
      <c r="A116" s="31"/>
      <c r="B116" s="32"/>
      <c r="C116" s="32"/>
      <c r="D116" s="34"/>
      <c r="E116" s="21" t="s">
        <v>123</v>
      </c>
      <c r="F116" s="22">
        <v>104</v>
      </c>
      <c r="G116" s="22">
        <v>4.992</v>
      </c>
      <c r="H116" s="22">
        <v>519.16800000000001</v>
      </c>
      <c r="I116" s="24"/>
      <c r="J116" s="24"/>
      <c r="K116" s="24"/>
    </row>
    <row r="117" spans="1:11" ht="20.100000000000001" customHeight="1">
      <c r="A117" s="31"/>
      <c r="B117" s="32"/>
      <c r="C117" s="32"/>
      <c r="D117" s="34"/>
      <c r="E117" s="21" t="s">
        <v>124</v>
      </c>
      <c r="F117" s="22">
        <v>5</v>
      </c>
      <c r="G117" s="22">
        <v>4.8959999999999999</v>
      </c>
      <c r="H117" s="22">
        <v>24.48</v>
      </c>
      <c r="I117" s="24"/>
      <c r="J117" s="24"/>
      <c r="K117" s="24"/>
    </row>
    <row r="118" spans="1:11" ht="20.100000000000001" customHeight="1">
      <c r="A118" s="31"/>
      <c r="B118" s="32"/>
      <c r="C118" s="32"/>
      <c r="D118" s="34"/>
      <c r="E118" s="21" t="s">
        <v>125</v>
      </c>
      <c r="F118" s="22">
        <v>3</v>
      </c>
      <c r="G118" s="22">
        <v>9.2200000000000006</v>
      </c>
      <c r="H118" s="22">
        <v>27.66</v>
      </c>
      <c r="I118" s="24"/>
      <c r="J118" s="24"/>
      <c r="K118" s="24"/>
    </row>
    <row r="119" spans="1:11" ht="20.100000000000001" customHeight="1">
      <c r="A119" s="31"/>
      <c r="B119" s="32"/>
      <c r="C119" s="32"/>
      <c r="D119" s="34"/>
      <c r="E119" s="21" t="s">
        <v>126</v>
      </c>
      <c r="F119" s="22">
        <v>472</v>
      </c>
      <c r="G119" s="22">
        <v>3.96</v>
      </c>
      <c r="H119" s="22">
        <v>1869.12</v>
      </c>
      <c r="I119" s="24"/>
      <c r="J119" s="24"/>
      <c r="K119" s="24"/>
    </row>
    <row r="120" spans="1:11" ht="20.100000000000001" customHeight="1">
      <c r="A120" s="31">
        <v>3</v>
      </c>
      <c r="B120" s="32" t="s">
        <v>127</v>
      </c>
      <c r="C120" s="28" t="s">
        <v>14</v>
      </c>
      <c r="D120" s="30"/>
      <c r="E120" s="30"/>
      <c r="F120" s="20">
        <v>6890</v>
      </c>
      <c r="G120" s="20"/>
      <c r="H120" s="20">
        <v>37001</v>
      </c>
      <c r="I120" s="19"/>
      <c r="J120" s="19"/>
      <c r="K120" s="19">
        <f>SUM(K121:K140)</f>
        <v>34095</v>
      </c>
    </row>
    <row r="121" spans="1:11" ht="20.100000000000001" customHeight="1">
      <c r="A121" s="31"/>
      <c r="B121" s="32"/>
      <c r="C121" s="32">
        <v>1</v>
      </c>
      <c r="D121" s="34" t="s">
        <v>128</v>
      </c>
      <c r="E121" s="21" t="s">
        <v>16</v>
      </c>
      <c r="F121" s="22">
        <v>5</v>
      </c>
      <c r="G121" s="22"/>
      <c r="H121" s="22">
        <v>55</v>
      </c>
      <c r="I121" s="24">
        <v>0</v>
      </c>
      <c r="J121" s="24"/>
      <c r="K121" s="24">
        <f>H121-I121</f>
        <v>55</v>
      </c>
    </row>
    <row r="122" spans="1:11" ht="39.950000000000003" customHeight="1">
      <c r="A122" s="31"/>
      <c r="B122" s="32"/>
      <c r="C122" s="32"/>
      <c r="D122" s="34"/>
      <c r="E122" s="21" t="s">
        <v>129</v>
      </c>
      <c r="F122" s="22">
        <v>5</v>
      </c>
      <c r="G122" s="22">
        <v>10.965</v>
      </c>
      <c r="H122" s="22">
        <v>54.825000000000003</v>
      </c>
      <c r="I122" s="24"/>
      <c r="J122" s="24"/>
      <c r="K122" s="24"/>
    </row>
    <row r="123" spans="1:11" ht="20.100000000000001" customHeight="1">
      <c r="A123" s="31"/>
      <c r="B123" s="32"/>
      <c r="C123" s="32">
        <v>2</v>
      </c>
      <c r="D123" s="34" t="s">
        <v>130</v>
      </c>
      <c r="E123" s="21" t="s">
        <v>16</v>
      </c>
      <c r="F123" s="22">
        <v>544</v>
      </c>
      <c r="G123" s="22"/>
      <c r="H123" s="22">
        <v>6132</v>
      </c>
      <c r="I123" s="24">
        <v>814</v>
      </c>
      <c r="J123" s="24"/>
      <c r="K123" s="24">
        <f>H123-I123</f>
        <v>5318</v>
      </c>
    </row>
    <row r="124" spans="1:11" ht="39.950000000000003" customHeight="1">
      <c r="A124" s="31"/>
      <c r="B124" s="32"/>
      <c r="C124" s="32"/>
      <c r="D124" s="34"/>
      <c r="E124" s="21" t="s">
        <v>131</v>
      </c>
      <c r="F124" s="22">
        <v>1</v>
      </c>
      <c r="G124" s="22">
        <v>6.4151999999999996</v>
      </c>
      <c r="H124" s="22">
        <v>6.4151999999999996</v>
      </c>
      <c r="I124" s="24"/>
      <c r="J124" s="24"/>
      <c r="K124" s="24"/>
    </row>
    <row r="125" spans="1:11" ht="39.950000000000003" customHeight="1">
      <c r="A125" s="31"/>
      <c r="B125" s="32"/>
      <c r="C125" s="32"/>
      <c r="D125" s="34"/>
      <c r="E125" s="21" t="s">
        <v>132</v>
      </c>
      <c r="F125" s="22">
        <v>90</v>
      </c>
      <c r="G125" s="22">
        <v>6.4151999999999996</v>
      </c>
      <c r="H125" s="22">
        <v>577.36800000000005</v>
      </c>
      <c r="I125" s="24"/>
      <c r="J125" s="24"/>
      <c r="K125" s="24"/>
    </row>
    <row r="126" spans="1:11" ht="39.950000000000003" customHeight="1">
      <c r="A126" s="31"/>
      <c r="B126" s="32"/>
      <c r="C126" s="32"/>
      <c r="D126" s="34"/>
      <c r="E126" s="21" t="s">
        <v>133</v>
      </c>
      <c r="F126" s="22">
        <v>270</v>
      </c>
      <c r="G126" s="22">
        <v>9.66</v>
      </c>
      <c r="H126" s="22">
        <v>2608.1999999999998</v>
      </c>
      <c r="I126" s="24"/>
      <c r="J126" s="24"/>
      <c r="K126" s="24"/>
    </row>
    <row r="127" spans="1:11" ht="39.950000000000003" customHeight="1">
      <c r="A127" s="31"/>
      <c r="B127" s="32"/>
      <c r="C127" s="32"/>
      <c r="D127" s="34"/>
      <c r="E127" s="21" t="s">
        <v>134</v>
      </c>
      <c r="F127" s="22">
        <v>14</v>
      </c>
      <c r="G127" s="22">
        <v>9.66</v>
      </c>
      <c r="H127" s="22">
        <v>135.24</v>
      </c>
      <c r="I127" s="24"/>
      <c r="J127" s="24"/>
      <c r="K127" s="24"/>
    </row>
    <row r="128" spans="1:11" ht="20.100000000000001" customHeight="1">
      <c r="A128" s="31"/>
      <c r="B128" s="32"/>
      <c r="C128" s="32"/>
      <c r="D128" s="34"/>
      <c r="E128" s="21" t="s">
        <v>135</v>
      </c>
      <c r="F128" s="22">
        <v>21</v>
      </c>
      <c r="G128" s="22">
        <v>10.143000000000001</v>
      </c>
      <c r="H128" s="22">
        <v>213.00299999999999</v>
      </c>
      <c r="I128" s="24"/>
      <c r="J128" s="24"/>
      <c r="K128" s="24"/>
    </row>
    <row r="129" spans="1:11" ht="20.100000000000001" customHeight="1">
      <c r="A129" s="31"/>
      <c r="B129" s="32"/>
      <c r="C129" s="32"/>
      <c r="D129" s="34"/>
      <c r="E129" s="21" t="s">
        <v>136</v>
      </c>
      <c r="F129" s="22">
        <v>90</v>
      </c>
      <c r="G129" s="22">
        <v>10.143000000000001</v>
      </c>
      <c r="H129" s="22">
        <v>912.87</v>
      </c>
      <c r="I129" s="24"/>
      <c r="J129" s="24"/>
      <c r="K129" s="24"/>
    </row>
    <row r="130" spans="1:11" ht="20.100000000000001" customHeight="1">
      <c r="A130" s="31"/>
      <c r="B130" s="32"/>
      <c r="C130" s="32"/>
      <c r="D130" s="34"/>
      <c r="E130" s="21" t="s">
        <v>137</v>
      </c>
      <c r="F130" s="22">
        <v>3</v>
      </c>
      <c r="G130" s="22">
        <v>9.6760000000000002</v>
      </c>
      <c r="H130" s="22">
        <v>29.027999999999999</v>
      </c>
      <c r="I130" s="24"/>
      <c r="J130" s="24"/>
      <c r="K130" s="24"/>
    </row>
    <row r="131" spans="1:11" ht="20.100000000000001" customHeight="1">
      <c r="A131" s="31"/>
      <c r="B131" s="32"/>
      <c r="C131" s="32"/>
      <c r="D131" s="34"/>
      <c r="E131" s="21" t="s">
        <v>138</v>
      </c>
      <c r="F131" s="22">
        <v>55</v>
      </c>
      <c r="G131" s="22">
        <v>30</v>
      </c>
      <c r="H131" s="22">
        <v>1650</v>
      </c>
      <c r="I131" s="24"/>
      <c r="J131" s="24"/>
      <c r="K131" s="24"/>
    </row>
    <row r="132" spans="1:11" ht="20.100000000000001" customHeight="1">
      <c r="A132" s="31"/>
      <c r="B132" s="32"/>
      <c r="C132" s="32">
        <v>3</v>
      </c>
      <c r="D132" s="34" t="s">
        <v>139</v>
      </c>
      <c r="E132" s="21" t="s">
        <v>16</v>
      </c>
      <c r="F132" s="22">
        <v>704</v>
      </c>
      <c r="G132" s="22"/>
      <c r="H132" s="22">
        <v>3945</v>
      </c>
      <c r="I132" s="24">
        <v>922</v>
      </c>
      <c r="J132" s="24"/>
      <c r="K132" s="24">
        <f>H132-I132</f>
        <v>3023</v>
      </c>
    </row>
    <row r="133" spans="1:11" ht="20.100000000000001" customHeight="1">
      <c r="A133" s="31"/>
      <c r="B133" s="32"/>
      <c r="C133" s="32"/>
      <c r="D133" s="34"/>
      <c r="E133" s="21" t="s">
        <v>140</v>
      </c>
      <c r="F133" s="22">
        <v>369</v>
      </c>
      <c r="G133" s="22">
        <v>5.4480000000000004</v>
      </c>
      <c r="H133" s="22">
        <v>2010.3119999999999</v>
      </c>
      <c r="I133" s="24"/>
      <c r="J133" s="24"/>
      <c r="K133" s="24"/>
    </row>
    <row r="134" spans="1:11" ht="20.100000000000001" customHeight="1">
      <c r="A134" s="31"/>
      <c r="B134" s="32"/>
      <c r="C134" s="32"/>
      <c r="D134" s="34"/>
      <c r="E134" s="21" t="s">
        <v>141</v>
      </c>
      <c r="F134" s="22">
        <v>188</v>
      </c>
      <c r="G134" s="22">
        <v>5.952</v>
      </c>
      <c r="H134" s="22">
        <v>1118.9760000000001</v>
      </c>
      <c r="I134" s="24"/>
      <c r="J134" s="24"/>
      <c r="K134" s="24"/>
    </row>
    <row r="135" spans="1:11" ht="20.100000000000001" customHeight="1">
      <c r="A135" s="31"/>
      <c r="B135" s="32"/>
      <c r="C135" s="32"/>
      <c r="D135" s="34"/>
      <c r="E135" s="21" t="s">
        <v>142</v>
      </c>
      <c r="F135" s="22">
        <v>56</v>
      </c>
      <c r="G135" s="22">
        <v>5.4480000000000004</v>
      </c>
      <c r="H135" s="22">
        <v>305.08800000000002</v>
      </c>
      <c r="I135" s="24"/>
      <c r="J135" s="24"/>
      <c r="K135" s="24"/>
    </row>
    <row r="136" spans="1:11" ht="20.100000000000001" customHeight="1">
      <c r="A136" s="31"/>
      <c r="B136" s="32"/>
      <c r="C136" s="32"/>
      <c r="D136" s="34"/>
      <c r="E136" s="21" t="s">
        <v>143</v>
      </c>
      <c r="F136" s="22">
        <v>80</v>
      </c>
      <c r="G136" s="22">
        <v>5.5751999999999997</v>
      </c>
      <c r="H136" s="22">
        <v>446.01600000000002</v>
      </c>
      <c r="I136" s="24"/>
      <c r="J136" s="24"/>
      <c r="K136" s="24"/>
    </row>
    <row r="137" spans="1:11" ht="20.100000000000001" customHeight="1">
      <c r="A137" s="31"/>
      <c r="B137" s="32"/>
      <c r="C137" s="32"/>
      <c r="D137" s="34"/>
      <c r="E137" s="21" t="s">
        <v>144</v>
      </c>
      <c r="F137" s="22">
        <v>11</v>
      </c>
      <c r="G137" s="22">
        <v>5.9160000000000004</v>
      </c>
      <c r="H137" s="22">
        <v>65.075999999999993</v>
      </c>
      <c r="I137" s="24"/>
      <c r="J137" s="24"/>
      <c r="K137" s="24"/>
    </row>
    <row r="138" spans="1:11" ht="20.100000000000001" customHeight="1">
      <c r="A138" s="31"/>
      <c r="B138" s="32"/>
      <c r="C138" s="32">
        <v>4</v>
      </c>
      <c r="D138" s="34" t="s">
        <v>145</v>
      </c>
      <c r="E138" s="21" t="s">
        <v>16</v>
      </c>
      <c r="F138" s="22">
        <v>39</v>
      </c>
      <c r="G138" s="22"/>
      <c r="H138" s="22">
        <v>1170</v>
      </c>
      <c r="I138" s="24">
        <v>1243</v>
      </c>
      <c r="J138" s="24"/>
      <c r="K138" s="24">
        <v>0</v>
      </c>
    </row>
    <row r="139" spans="1:11" ht="20.100000000000001" customHeight="1">
      <c r="A139" s="31"/>
      <c r="B139" s="32"/>
      <c r="C139" s="32"/>
      <c r="D139" s="34"/>
      <c r="E139" s="21" t="s">
        <v>146</v>
      </c>
      <c r="F139" s="22">
        <v>39</v>
      </c>
      <c r="G139" s="22">
        <v>30</v>
      </c>
      <c r="H139" s="22">
        <v>1170</v>
      </c>
      <c r="I139" s="24"/>
      <c r="J139" s="24"/>
      <c r="K139" s="24"/>
    </row>
    <row r="140" spans="1:11" ht="20.100000000000001" customHeight="1">
      <c r="A140" s="31"/>
      <c r="B140" s="32"/>
      <c r="C140" s="32">
        <v>5</v>
      </c>
      <c r="D140" s="34" t="s">
        <v>147</v>
      </c>
      <c r="E140" s="21" t="s">
        <v>16</v>
      </c>
      <c r="F140" s="22">
        <v>5598</v>
      </c>
      <c r="G140" s="22"/>
      <c r="H140" s="22">
        <v>25699</v>
      </c>
      <c r="I140" s="24">
        <v>0</v>
      </c>
      <c r="J140" s="24"/>
      <c r="K140" s="24">
        <f>H140-I140</f>
        <v>25699</v>
      </c>
    </row>
    <row r="141" spans="1:11" ht="20.100000000000001" customHeight="1">
      <c r="A141" s="31"/>
      <c r="B141" s="32"/>
      <c r="C141" s="32"/>
      <c r="D141" s="34"/>
      <c r="E141" s="21" t="s">
        <v>148</v>
      </c>
      <c r="F141" s="22">
        <v>3171</v>
      </c>
      <c r="G141" s="22">
        <v>4.4000000000000004</v>
      </c>
      <c r="H141" s="22">
        <v>13952.4</v>
      </c>
      <c r="I141" s="24"/>
      <c r="J141" s="24"/>
      <c r="K141" s="24"/>
    </row>
    <row r="142" spans="1:11" ht="20.100000000000001" customHeight="1">
      <c r="A142" s="31"/>
      <c r="B142" s="32"/>
      <c r="C142" s="32"/>
      <c r="D142" s="34"/>
      <c r="E142" s="21" t="s">
        <v>149</v>
      </c>
      <c r="F142" s="22">
        <v>2427</v>
      </c>
      <c r="G142" s="22">
        <v>4.84</v>
      </c>
      <c r="H142" s="22">
        <v>11746.68</v>
      </c>
      <c r="I142" s="24"/>
      <c r="J142" s="24"/>
      <c r="K142" s="24"/>
    </row>
    <row r="143" spans="1:11" ht="20.100000000000001" customHeight="1">
      <c r="A143" s="31">
        <v>4</v>
      </c>
      <c r="B143" s="32" t="s">
        <v>150</v>
      </c>
      <c r="C143" s="28" t="s">
        <v>14</v>
      </c>
      <c r="D143" s="30"/>
      <c r="E143" s="30"/>
      <c r="F143" s="20">
        <v>332</v>
      </c>
      <c r="G143" s="20"/>
      <c r="H143" s="19">
        <v>5526</v>
      </c>
      <c r="I143" s="19"/>
      <c r="J143" s="19"/>
      <c r="K143" s="19">
        <f>K144</f>
        <v>5526</v>
      </c>
    </row>
    <row r="144" spans="1:11" ht="20.100000000000001" customHeight="1">
      <c r="A144" s="31"/>
      <c r="B144" s="32"/>
      <c r="C144" s="32">
        <v>1</v>
      </c>
      <c r="D144" s="34" t="s">
        <v>151</v>
      </c>
      <c r="E144" s="21" t="s">
        <v>16</v>
      </c>
      <c r="F144" s="22">
        <v>332</v>
      </c>
      <c r="G144" s="22"/>
      <c r="H144" s="22">
        <v>5526</v>
      </c>
      <c r="I144" s="24">
        <v>0</v>
      </c>
      <c r="J144" s="24"/>
      <c r="K144" s="24">
        <f>H144-I144</f>
        <v>5526</v>
      </c>
    </row>
    <row r="145" spans="1:11" ht="20.100000000000001" customHeight="1">
      <c r="A145" s="31"/>
      <c r="B145" s="32"/>
      <c r="C145" s="32"/>
      <c r="D145" s="34"/>
      <c r="E145" s="21" t="s">
        <v>152</v>
      </c>
      <c r="F145" s="22">
        <v>129</v>
      </c>
      <c r="G145" s="22">
        <v>14.94</v>
      </c>
      <c r="H145" s="22">
        <v>1927.26</v>
      </c>
      <c r="I145" s="24"/>
      <c r="J145" s="24"/>
      <c r="K145" s="24"/>
    </row>
    <row r="146" spans="1:11" ht="20.100000000000001" customHeight="1">
      <c r="A146" s="31"/>
      <c r="B146" s="32"/>
      <c r="C146" s="32"/>
      <c r="D146" s="34"/>
      <c r="E146" s="21" t="s">
        <v>153</v>
      </c>
      <c r="F146" s="22">
        <v>15</v>
      </c>
      <c r="G146" s="22">
        <v>30</v>
      </c>
      <c r="H146" s="22">
        <v>450</v>
      </c>
      <c r="I146" s="24"/>
      <c r="J146" s="24"/>
      <c r="K146" s="24"/>
    </row>
    <row r="147" spans="1:11" ht="20.100000000000001" customHeight="1">
      <c r="A147" s="31"/>
      <c r="B147" s="32"/>
      <c r="C147" s="32"/>
      <c r="D147" s="34"/>
      <c r="E147" s="21" t="s">
        <v>154</v>
      </c>
      <c r="F147" s="22">
        <v>67</v>
      </c>
      <c r="G147" s="22">
        <v>14.94</v>
      </c>
      <c r="H147" s="22">
        <v>1000.98</v>
      </c>
      <c r="I147" s="24"/>
      <c r="J147" s="24"/>
      <c r="K147" s="24"/>
    </row>
    <row r="148" spans="1:11" ht="20.100000000000001" customHeight="1">
      <c r="A148" s="31"/>
      <c r="B148" s="32"/>
      <c r="C148" s="32"/>
      <c r="D148" s="34"/>
      <c r="E148" s="21" t="s">
        <v>155</v>
      </c>
      <c r="F148" s="22">
        <v>100</v>
      </c>
      <c r="G148" s="22">
        <v>19.906500000000001</v>
      </c>
      <c r="H148" s="22">
        <v>1990.65</v>
      </c>
      <c r="I148" s="24"/>
      <c r="J148" s="24"/>
      <c r="K148" s="24"/>
    </row>
    <row r="149" spans="1:11" ht="20.100000000000001" customHeight="1">
      <c r="A149" s="31"/>
      <c r="B149" s="32"/>
      <c r="C149" s="32"/>
      <c r="D149" s="34"/>
      <c r="E149" s="21" t="s">
        <v>156</v>
      </c>
      <c r="F149" s="22">
        <v>21</v>
      </c>
      <c r="G149" s="22">
        <v>7.47</v>
      </c>
      <c r="H149" s="22">
        <v>156.87</v>
      </c>
      <c r="I149" s="24"/>
      <c r="J149" s="24"/>
      <c r="K149" s="24"/>
    </row>
    <row r="150" spans="1:11" ht="20.100000000000001" customHeight="1">
      <c r="A150" s="31">
        <v>5</v>
      </c>
      <c r="B150" s="32" t="s">
        <v>157</v>
      </c>
      <c r="C150" s="28" t="s">
        <v>14</v>
      </c>
      <c r="D150" s="30"/>
      <c r="E150" s="30"/>
      <c r="F150" s="20">
        <v>1096</v>
      </c>
      <c r="G150" s="20"/>
      <c r="H150" s="20">
        <v>8615</v>
      </c>
      <c r="I150" s="19"/>
      <c r="J150" s="19"/>
      <c r="K150" s="19">
        <f>SUM(K151:K156)</f>
        <v>7220</v>
      </c>
    </row>
    <row r="151" spans="1:11" ht="20.100000000000001" customHeight="1">
      <c r="A151" s="31"/>
      <c r="B151" s="32"/>
      <c r="C151" s="32">
        <v>1</v>
      </c>
      <c r="D151" s="34" t="s">
        <v>158</v>
      </c>
      <c r="E151" s="21" t="s">
        <v>16</v>
      </c>
      <c r="F151" s="22">
        <v>535</v>
      </c>
      <c r="G151" s="22"/>
      <c r="H151" s="22">
        <v>1284</v>
      </c>
      <c r="I151" s="24">
        <v>3380</v>
      </c>
      <c r="J151" s="24"/>
      <c r="K151" s="24">
        <v>0</v>
      </c>
    </row>
    <row r="152" spans="1:11" ht="20.100000000000001" customHeight="1">
      <c r="A152" s="31"/>
      <c r="B152" s="32"/>
      <c r="C152" s="32"/>
      <c r="D152" s="34"/>
      <c r="E152" s="21" t="s">
        <v>159</v>
      </c>
      <c r="F152" s="22">
        <v>17</v>
      </c>
      <c r="G152" s="22">
        <v>2.4</v>
      </c>
      <c r="H152" s="22">
        <v>40.799999999999997</v>
      </c>
      <c r="I152" s="24"/>
      <c r="J152" s="24"/>
      <c r="K152" s="24"/>
    </row>
    <row r="153" spans="1:11" ht="20.100000000000001" customHeight="1">
      <c r="A153" s="31"/>
      <c r="B153" s="32"/>
      <c r="C153" s="32"/>
      <c r="D153" s="34"/>
      <c r="E153" s="21" t="s">
        <v>160</v>
      </c>
      <c r="F153" s="22">
        <v>518</v>
      </c>
      <c r="G153" s="22">
        <v>2.4</v>
      </c>
      <c r="H153" s="22">
        <v>1243.2</v>
      </c>
      <c r="I153" s="24"/>
      <c r="J153" s="24"/>
      <c r="K153" s="24"/>
    </row>
    <row r="154" spans="1:11" ht="20.100000000000001" customHeight="1">
      <c r="A154" s="31"/>
      <c r="B154" s="32"/>
      <c r="C154" s="32">
        <v>2</v>
      </c>
      <c r="D154" s="34" t="s">
        <v>161</v>
      </c>
      <c r="E154" s="21" t="s">
        <v>16</v>
      </c>
      <c r="F154" s="22">
        <v>50</v>
      </c>
      <c r="G154" s="22"/>
      <c r="H154" s="22">
        <v>1500</v>
      </c>
      <c r="I154" s="24">
        <v>0</v>
      </c>
      <c r="J154" s="24"/>
      <c r="K154" s="24">
        <f>H154-I154</f>
        <v>1500</v>
      </c>
    </row>
    <row r="155" spans="1:11" ht="20.100000000000001" customHeight="1">
      <c r="A155" s="31"/>
      <c r="B155" s="32"/>
      <c r="C155" s="32"/>
      <c r="D155" s="34"/>
      <c r="E155" s="21" t="s">
        <v>162</v>
      </c>
      <c r="F155" s="22">
        <v>50</v>
      </c>
      <c r="G155" s="22">
        <v>30</v>
      </c>
      <c r="H155" s="22">
        <v>1500</v>
      </c>
      <c r="I155" s="24"/>
      <c r="J155" s="24"/>
      <c r="K155" s="24"/>
    </row>
    <row r="156" spans="1:11" ht="20.100000000000001" customHeight="1">
      <c r="A156" s="31"/>
      <c r="B156" s="32"/>
      <c r="C156" s="32">
        <v>3</v>
      </c>
      <c r="D156" s="34" t="s">
        <v>163</v>
      </c>
      <c r="E156" s="21" t="s">
        <v>16</v>
      </c>
      <c r="F156" s="22">
        <v>511</v>
      </c>
      <c r="G156" s="22"/>
      <c r="H156" s="22">
        <v>5831</v>
      </c>
      <c r="I156" s="24">
        <v>111</v>
      </c>
      <c r="J156" s="24"/>
      <c r="K156" s="24">
        <f>H156-I156</f>
        <v>5720</v>
      </c>
    </row>
    <row r="157" spans="1:11" ht="20.100000000000001" customHeight="1">
      <c r="A157" s="31"/>
      <c r="B157" s="32"/>
      <c r="C157" s="32"/>
      <c r="D157" s="34"/>
      <c r="E157" s="21" t="s">
        <v>164</v>
      </c>
      <c r="F157" s="22">
        <v>1</v>
      </c>
      <c r="G157" s="22">
        <v>29.8598</v>
      </c>
      <c r="H157" s="22">
        <v>29.8598</v>
      </c>
      <c r="I157" s="24"/>
      <c r="J157" s="24"/>
      <c r="K157" s="24"/>
    </row>
    <row r="158" spans="1:11" ht="20.100000000000001" customHeight="1">
      <c r="A158" s="31"/>
      <c r="B158" s="32"/>
      <c r="C158" s="32"/>
      <c r="D158" s="34"/>
      <c r="E158" s="21" t="s">
        <v>165</v>
      </c>
      <c r="F158" s="22">
        <v>72</v>
      </c>
      <c r="G158" s="22">
        <v>30</v>
      </c>
      <c r="H158" s="22">
        <v>2160</v>
      </c>
      <c r="I158" s="24"/>
      <c r="J158" s="24"/>
      <c r="K158" s="24"/>
    </row>
    <row r="159" spans="1:11" ht="20.100000000000001" customHeight="1">
      <c r="A159" s="31"/>
      <c r="B159" s="32"/>
      <c r="C159" s="32"/>
      <c r="D159" s="34"/>
      <c r="E159" s="21" t="s">
        <v>166</v>
      </c>
      <c r="F159" s="22">
        <v>49</v>
      </c>
      <c r="G159" s="22">
        <v>12.587999999999999</v>
      </c>
      <c r="H159" s="22">
        <v>616.81200000000001</v>
      </c>
      <c r="I159" s="24"/>
      <c r="J159" s="24"/>
      <c r="K159" s="24"/>
    </row>
    <row r="160" spans="1:11" ht="20.100000000000001" customHeight="1">
      <c r="A160" s="31"/>
      <c r="B160" s="32"/>
      <c r="C160" s="32"/>
      <c r="D160" s="34"/>
      <c r="E160" s="21" t="s">
        <v>167</v>
      </c>
      <c r="F160" s="22">
        <v>86</v>
      </c>
      <c r="G160" s="22">
        <v>7.65</v>
      </c>
      <c r="H160" s="22">
        <v>657.9</v>
      </c>
      <c r="I160" s="24"/>
      <c r="J160" s="24"/>
      <c r="K160" s="24"/>
    </row>
    <row r="161" spans="1:11" ht="20.100000000000001" customHeight="1">
      <c r="A161" s="31"/>
      <c r="B161" s="32"/>
      <c r="C161" s="32"/>
      <c r="D161" s="34"/>
      <c r="E161" s="21" t="s">
        <v>168</v>
      </c>
      <c r="F161" s="22">
        <v>262</v>
      </c>
      <c r="G161" s="22">
        <v>8.1</v>
      </c>
      <c r="H161" s="22">
        <v>2122.1999999999998</v>
      </c>
      <c r="I161" s="24"/>
      <c r="J161" s="24"/>
      <c r="K161" s="24"/>
    </row>
    <row r="162" spans="1:11" ht="20.100000000000001" customHeight="1">
      <c r="A162" s="31"/>
      <c r="B162" s="32"/>
      <c r="C162" s="32"/>
      <c r="D162" s="34"/>
      <c r="E162" s="21" t="s">
        <v>169</v>
      </c>
      <c r="F162" s="22">
        <v>1</v>
      </c>
      <c r="G162" s="22">
        <v>20</v>
      </c>
      <c r="H162" s="22">
        <v>20</v>
      </c>
      <c r="I162" s="24"/>
      <c r="J162" s="24"/>
      <c r="K162" s="24"/>
    </row>
    <row r="163" spans="1:11" ht="20.100000000000001" customHeight="1">
      <c r="A163" s="31"/>
      <c r="B163" s="32"/>
      <c r="C163" s="32"/>
      <c r="D163" s="34"/>
      <c r="E163" s="21" t="s">
        <v>170</v>
      </c>
      <c r="F163" s="22">
        <v>40</v>
      </c>
      <c r="G163" s="22">
        <v>5.5949999999999998</v>
      </c>
      <c r="H163" s="22">
        <v>223.8</v>
      </c>
      <c r="I163" s="24"/>
      <c r="J163" s="24"/>
      <c r="K163" s="24"/>
    </row>
    <row r="164" spans="1:11" ht="20.100000000000001" customHeight="1">
      <c r="A164" s="31">
        <v>6</v>
      </c>
      <c r="B164" s="32" t="s">
        <v>171</v>
      </c>
      <c r="C164" s="28" t="s">
        <v>14</v>
      </c>
      <c r="D164" s="30"/>
      <c r="E164" s="30"/>
      <c r="F164" s="20">
        <v>191</v>
      </c>
      <c r="G164" s="20"/>
      <c r="H164" s="20">
        <v>3360</v>
      </c>
      <c r="I164" s="19"/>
      <c r="J164" s="19"/>
      <c r="K164" s="19">
        <f>K165</f>
        <v>2643</v>
      </c>
    </row>
    <row r="165" spans="1:11" ht="20.100000000000001" customHeight="1">
      <c r="A165" s="31"/>
      <c r="B165" s="32"/>
      <c r="C165" s="32">
        <v>1</v>
      </c>
      <c r="D165" s="34" t="s">
        <v>172</v>
      </c>
      <c r="E165" s="21" t="s">
        <v>16</v>
      </c>
      <c r="F165" s="22">
        <v>191</v>
      </c>
      <c r="G165" s="22"/>
      <c r="H165" s="22">
        <v>3360</v>
      </c>
      <c r="I165" s="24">
        <v>717</v>
      </c>
      <c r="J165" s="24"/>
      <c r="K165" s="24">
        <f>H165-I165</f>
        <v>2643</v>
      </c>
    </row>
    <row r="166" spans="1:11" ht="20.100000000000001" customHeight="1">
      <c r="A166" s="31"/>
      <c r="B166" s="32"/>
      <c r="C166" s="32"/>
      <c r="D166" s="34"/>
      <c r="E166" s="21" t="s">
        <v>173</v>
      </c>
      <c r="F166" s="22">
        <v>30</v>
      </c>
      <c r="G166" s="22">
        <v>6.18</v>
      </c>
      <c r="H166" s="22">
        <v>185.4</v>
      </c>
      <c r="I166" s="24"/>
      <c r="J166" s="24"/>
      <c r="K166" s="24"/>
    </row>
    <row r="167" spans="1:11" ht="20.100000000000001" customHeight="1">
      <c r="A167" s="31"/>
      <c r="B167" s="32"/>
      <c r="C167" s="32"/>
      <c r="D167" s="34"/>
      <c r="E167" s="21" t="s">
        <v>174</v>
      </c>
      <c r="F167" s="22">
        <v>1</v>
      </c>
      <c r="G167" s="22">
        <v>9.4</v>
      </c>
      <c r="H167" s="22">
        <v>9.4</v>
      </c>
      <c r="I167" s="24"/>
      <c r="J167" s="24"/>
      <c r="K167" s="24"/>
    </row>
    <row r="168" spans="1:11" ht="20.100000000000001" customHeight="1">
      <c r="A168" s="31"/>
      <c r="B168" s="32"/>
      <c r="C168" s="32"/>
      <c r="D168" s="34"/>
      <c r="E168" s="21" t="s">
        <v>175</v>
      </c>
      <c r="F168" s="22">
        <v>29</v>
      </c>
      <c r="G168" s="22">
        <v>8.0640000000000001</v>
      </c>
      <c r="H168" s="22">
        <v>233.85599999999999</v>
      </c>
      <c r="I168" s="24"/>
      <c r="J168" s="24"/>
      <c r="K168" s="24"/>
    </row>
    <row r="169" spans="1:11" ht="20.100000000000001" customHeight="1">
      <c r="A169" s="31"/>
      <c r="B169" s="32"/>
      <c r="C169" s="32"/>
      <c r="D169" s="34"/>
      <c r="E169" s="21" t="s">
        <v>176</v>
      </c>
      <c r="F169" s="22">
        <v>18</v>
      </c>
      <c r="G169" s="22">
        <v>8.0640000000000001</v>
      </c>
      <c r="H169" s="22">
        <v>145.15199999999999</v>
      </c>
      <c r="I169" s="24"/>
      <c r="J169" s="24"/>
      <c r="K169" s="24"/>
    </row>
    <row r="170" spans="1:11" ht="20.100000000000001" customHeight="1">
      <c r="A170" s="31"/>
      <c r="B170" s="32"/>
      <c r="C170" s="32"/>
      <c r="D170" s="34"/>
      <c r="E170" s="21" t="s">
        <v>177</v>
      </c>
      <c r="F170" s="22">
        <v>87</v>
      </c>
      <c r="G170" s="22">
        <v>29.611799999999999</v>
      </c>
      <c r="H170" s="22">
        <v>2576.2266</v>
      </c>
      <c r="I170" s="24"/>
      <c r="J170" s="24"/>
      <c r="K170" s="24"/>
    </row>
    <row r="171" spans="1:11" ht="20.100000000000001" customHeight="1">
      <c r="A171" s="31"/>
      <c r="B171" s="32"/>
      <c r="C171" s="32"/>
      <c r="D171" s="34"/>
      <c r="E171" s="21" t="s">
        <v>178</v>
      </c>
      <c r="F171" s="22">
        <v>26</v>
      </c>
      <c r="G171" s="22">
        <v>8.0640000000000001</v>
      </c>
      <c r="H171" s="22">
        <v>209.66399999999999</v>
      </c>
      <c r="I171" s="24"/>
      <c r="J171" s="24"/>
      <c r="K171" s="24"/>
    </row>
    <row r="172" spans="1:11" ht="20.100000000000001" customHeight="1">
      <c r="A172" s="31">
        <v>7</v>
      </c>
      <c r="B172" s="32" t="s">
        <v>179</v>
      </c>
      <c r="C172" s="28" t="s">
        <v>14</v>
      </c>
      <c r="D172" s="30"/>
      <c r="E172" s="30"/>
      <c r="F172" s="20">
        <v>184</v>
      </c>
      <c r="G172" s="20"/>
      <c r="H172" s="20">
        <v>2927</v>
      </c>
      <c r="I172" s="19"/>
      <c r="J172" s="19"/>
      <c r="K172" s="19">
        <f>SUM(K173:K180)</f>
        <v>2261</v>
      </c>
    </row>
    <row r="173" spans="1:11" ht="20.100000000000001" customHeight="1">
      <c r="A173" s="31"/>
      <c r="B173" s="32"/>
      <c r="C173" s="32">
        <v>1</v>
      </c>
      <c r="D173" s="34" t="s">
        <v>180</v>
      </c>
      <c r="E173" s="21" t="s">
        <v>16</v>
      </c>
      <c r="F173" s="22">
        <v>58</v>
      </c>
      <c r="G173" s="22"/>
      <c r="H173" s="22">
        <v>311</v>
      </c>
      <c r="I173" s="24">
        <v>0</v>
      </c>
      <c r="J173" s="24"/>
      <c r="K173" s="24">
        <f>H173-I173</f>
        <v>311</v>
      </c>
    </row>
    <row r="174" spans="1:11" ht="20.100000000000001" customHeight="1">
      <c r="A174" s="31"/>
      <c r="B174" s="32"/>
      <c r="C174" s="32"/>
      <c r="D174" s="34"/>
      <c r="E174" s="21" t="s">
        <v>181</v>
      </c>
      <c r="F174" s="22">
        <v>58</v>
      </c>
      <c r="G174" s="22">
        <v>5.3582000000000001</v>
      </c>
      <c r="H174" s="22">
        <v>310.7756</v>
      </c>
      <c r="I174" s="24"/>
      <c r="J174" s="24"/>
      <c r="K174" s="24"/>
    </row>
    <row r="175" spans="1:11" ht="20.100000000000001" customHeight="1">
      <c r="A175" s="31"/>
      <c r="B175" s="32"/>
      <c r="C175" s="32">
        <v>2</v>
      </c>
      <c r="D175" s="34" t="s">
        <v>182</v>
      </c>
      <c r="E175" s="21" t="s">
        <v>16</v>
      </c>
      <c r="F175" s="22">
        <v>44</v>
      </c>
      <c r="G175" s="22"/>
      <c r="H175" s="22">
        <v>156</v>
      </c>
      <c r="I175" s="24">
        <v>1817</v>
      </c>
      <c r="J175" s="24"/>
      <c r="K175" s="24">
        <v>0</v>
      </c>
    </row>
    <row r="176" spans="1:11" ht="20.100000000000001" customHeight="1">
      <c r="A176" s="31"/>
      <c r="B176" s="32"/>
      <c r="C176" s="32"/>
      <c r="D176" s="34"/>
      <c r="E176" s="21" t="s">
        <v>183</v>
      </c>
      <c r="F176" s="22">
        <v>42</v>
      </c>
      <c r="G176" s="22">
        <v>3.6</v>
      </c>
      <c r="H176" s="22">
        <v>151.19999999999999</v>
      </c>
      <c r="I176" s="24"/>
      <c r="J176" s="24"/>
      <c r="K176" s="24"/>
    </row>
    <row r="177" spans="1:11" ht="20.100000000000001" customHeight="1">
      <c r="A177" s="31"/>
      <c r="B177" s="32"/>
      <c r="C177" s="32"/>
      <c r="D177" s="34"/>
      <c r="E177" s="21" t="s">
        <v>184</v>
      </c>
      <c r="F177" s="22">
        <v>2</v>
      </c>
      <c r="G177" s="22">
        <v>2.4</v>
      </c>
      <c r="H177" s="22">
        <v>4.8</v>
      </c>
      <c r="I177" s="24"/>
      <c r="J177" s="24"/>
      <c r="K177" s="24"/>
    </row>
    <row r="178" spans="1:11" ht="20.100000000000001" customHeight="1">
      <c r="A178" s="31"/>
      <c r="B178" s="32"/>
      <c r="C178" s="32">
        <v>3</v>
      </c>
      <c r="D178" s="34" t="s">
        <v>185</v>
      </c>
      <c r="E178" s="21" t="s">
        <v>16</v>
      </c>
      <c r="F178" s="22">
        <v>65</v>
      </c>
      <c r="G178" s="22"/>
      <c r="H178" s="22">
        <v>1950</v>
      </c>
      <c r="I178" s="24">
        <v>0</v>
      </c>
      <c r="J178" s="24"/>
      <c r="K178" s="24">
        <f>H178-I178</f>
        <v>1950</v>
      </c>
    </row>
    <row r="179" spans="1:11" ht="20.100000000000001" customHeight="1">
      <c r="A179" s="31"/>
      <c r="B179" s="32"/>
      <c r="C179" s="32"/>
      <c r="D179" s="34"/>
      <c r="E179" s="21" t="s">
        <v>186</v>
      </c>
      <c r="F179" s="22">
        <v>65</v>
      </c>
      <c r="G179" s="22">
        <v>30</v>
      </c>
      <c r="H179" s="22">
        <v>1950</v>
      </c>
      <c r="I179" s="24"/>
      <c r="J179" s="24"/>
      <c r="K179" s="24"/>
    </row>
    <row r="180" spans="1:11" ht="20.100000000000001" customHeight="1">
      <c r="A180" s="31"/>
      <c r="B180" s="32"/>
      <c r="C180" s="32">
        <v>4</v>
      </c>
      <c r="D180" s="34" t="s">
        <v>187</v>
      </c>
      <c r="E180" s="21" t="s">
        <v>16</v>
      </c>
      <c r="F180" s="22">
        <v>17</v>
      </c>
      <c r="G180" s="22"/>
      <c r="H180" s="22">
        <v>510</v>
      </c>
      <c r="I180" s="24">
        <v>1817</v>
      </c>
      <c r="J180" s="24"/>
      <c r="K180" s="24">
        <v>0</v>
      </c>
    </row>
    <row r="181" spans="1:11" ht="20.100000000000001" customHeight="1">
      <c r="A181" s="31"/>
      <c r="B181" s="32"/>
      <c r="C181" s="32"/>
      <c r="D181" s="34"/>
      <c r="E181" s="21" t="s">
        <v>188</v>
      </c>
      <c r="F181" s="22">
        <v>17</v>
      </c>
      <c r="G181" s="22">
        <v>30</v>
      </c>
      <c r="H181" s="22">
        <v>510</v>
      </c>
      <c r="I181" s="24"/>
      <c r="J181" s="24"/>
      <c r="K181" s="24"/>
    </row>
    <row r="182" spans="1:11" ht="20.100000000000001" customHeight="1">
      <c r="A182" s="31">
        <v>8</v>
      </c>
      <c r="B182" s="32" t="s">
        <v>189</v>
      </c>
      <c r="C182" s="28" t="s">
        <v>14</v>
      </c>
      <c r="D182" s="30"/>
      <c r="E182" s="30"/>
      <c r="F182" s="20">
        <v>129</v>
      </c>
      <c r="G182" s="20"/>
      <c r="H182" s="20">
        <v>2019</v>
      </c>
      <c r="I182" s="19"/>
      <c r="J182" s="19"/>
      <c r="K182" s="19">
        <f>SUM(K183:K187)</f>
        <v>1482</v>
      </c>
    </row>
    <row r="183" spans="1:11" ht="20.100000000000001" customHeight="1">
      <c r="A183" s="31"/>
      <c r="B183" s="32"/>
      <c r="C183" s="32">
        <v>1</v>
      </c>
      <c r="D183" s="34" t="s">
        <v>190</v>
      </c>
      <c r="E183" s="21" t="s">
        <v>16</v>
      </c>
      <c r="F183" s="22">
        <v>61</v>
      </c>
      <c r="G183" s="22"/>
      <c r="H183" s="22">
        <v>915</v>
      </c>
      <c r="I183" s="24">
        <v>360</v>
      </c>
      <c r="J183" s="24"/>
      <c r="K183" s="24">
        <f t="shared" ref="K183:K187" si="0">H183-I183</f>
        <v>555</v>
      </c>
    </row>
    <row r="184" spans="1:11" ht="20.100000000000001" customHeight="1">
      <c r="A184" s="31"/>
      <c r="B184" s="32"/>
      <c r="C184" s="32"/>
      <c r="D184" s="34"/>
      <c r="E184" s="21" t="s">
        <v>191</v>
      </c>
      <c r="F184" s="22">
        <v>61</v>
      </c>
      <c r="G184" s="22">
        <v>15</v>
      </c>
      <c r="H184" s="22">
        <v>915</v>
      </c>
      <c r="I184" s="24"/>
      <c r="J184" s="24"/>
      <c r="K184" s="24"/>
    </row>
    <row r="185" spans="1:11" ht="20.100000000000001" customHeight="1">
      <c r="A185" s="31"/>
      <c r="B185" s="32"/>
      <c r="C185" s="32">
        <v>2</v>
      </c>
      <c r="D185" s="34" t="s">
        <v>192</v>
      </c>
      <c r="E185" s="21" t="s">
        <v>16</v>
      </c>
      <c r="F185" s="22">
        <v>48</v>
      </c>
      <c r="G185" s="22"/>
      <c r="H185" s="22">
        <v>507</v>
      </c>
      <c r="I185" s="24">
        <v>96</v>
      </c>
      <c r="J185" s="24"/>
      <c r="K185" s="24">
        <f t="shared" si="0"/>
        <v>411</v>
      </c>
    </row>
    <row r="186" spans="1:11" ht="20.100000000000001" customHeight="1">
      <c r="A186" s="31"/>
      <c r="B186" s="32"/>
      <c r="C186" s="32"/>
      <c r="D186" s="34"/>
      <c r="E186" s="21" t="s">
        <v>193</v>
      </c>
      <c r="F186" s="22">
        <v>48</v>
      </c>
      <c r="G186" s="22">
        <v>10.56</v>
      </c>
      <c r="H186" s="22">
        <v>506.88</v>
      </c>
      <c r="I186" s="24"/>
      <c r="J186" s="24"/>
      <c r="K186" s="24"/>
    </row>
    <row r="187" spans="1:11" ht="20.100000000000001" customHeight="1">
      <c r="A187" s="31"/>
      <c r="B187" s="32"/>
      <c r="C187" s="32">
        <v>3</v>
      </c>
      <c r="D187" s="34" t="s">
        <v>194</v>
      </c>
      <c r="E187" s="21" t="s">
        <v>16</v>
      </c>
      <c r="F187" s="22">
        <v>20</v>
      </c>
      <c r="G187" s="22"/>
      <c r="H187" s="22">
        <v>597</v>
      </c>
      <c r="I187" s="24">
        <v>81</v>
      </c>
      <c r="J187" s="24"/>
      <c r="K187" s="24">
        <f t="shared" si="0"/>
        <v>516</v>
      </c>
    </row>
    <row r="188" spans="1:11" ht="20.100000000000001" customHeight="1">
      <c r="A188" s="31"/>
      <c r="B188" s="32"/>
      <c r="C188" s="32"/>
      <c r="D188" s="34"/>
      <c r="E188" s="21" t="s">
        <v>195</v>
      </c>
      <c r="F188" s="22">
        <v>20</v>
      </c>
      <c r="G188" s="22">
        <v>29.8598</v>
      </c>
      <c r="H188" s="22">
        <v>597.19600000000003</v>
      </c>
      <c r="I188" s="24"/>
      <c r="J188" s="24"/>
      <c r="K188" s="24"/>
    </row>
    <row r="189" spans="1:11" ht="20.100000000000001" customHeight="1">
      <c r="A189" s="31">
        <v>9</v>
      </c>
      <c r="B189" s="33" t="s">
        <v>196</v>
      </c>
      <c r="C189" s="28" t="s">
        <v>14</v>
      </c>
      <c r="D189" s="30"/>
      <c r="E189" s="30"/>
      <c r="F189" s="20">
        <v>13695</v>
      </c>
      <c r="G189" s="20"/>
      <c r="H189" s="20">
        <v>88124</v>
      </c>
      <c r="I189" s="19"/>
      <c r="J189" s="19"/>
      <c r="K189" s="19">
        <f>SUM(K190:K234)</f>
        <v>48302</v>
      </c>
    </row>
    <row r="190" spans="1:11" ht="20.100000000000001" customHeight="1">
      <c r="A190" s="31"/>
      <c r="B190" s="31"/>
      <c r="C190" s="32">
        <v>1</v>
      </c>
      <c r="D190" s="34" t="s">
        <v>197</v>
      </c>
      <c r="E190" s="21" t="s">
        <v>16</v>
      </c>
      <c r="F190" s="22">
        <v>1430</v>
      </c>
      <c r="G190" s="22"/>
      <c r="H190" s="22">
        <v>30666</v>
      </c>
      <c r="I190" s="24">
        <v>5856</v>
      </c>
      <c r="J190" s="24"/>
      <c r="K190" s="24">
        <f>H190-I190</f>
        <v>24810</v>
      </c>
    </row>
    <row r="191" spans="1:11" ht="20.100000000000001" customHeight="1">
      <c r="A191" s="31"/>
      <c r="B191" s="31"/>
      <c r="C191" s="32"/>
      <c r="D191" s="34"/>
      <c r="E191" s="21" t="s">
        <v>198</v>
      </c>
      <c r="F191" s="22">
        <v>17</v>
      </c>
      <c r="G191" s="22">
        <v>6.4596</v>
      </c>
      <c r="H191" s="22">
        <v>109.81319999999999</v>
      </c>
      <c r="I191" s="24"/>
      <c r="J191" s="24"/>
      <c r="K191" s="24"/>
    </row>
    <row r="192" spans="1:11" ht="20.100000000000001" customHeight="1">
      <c r="A192" s="31"/>
      <c r="B192" s="31"/>
      <c r="C192" s="32"/>
      <c r="D192" s="34"/>
      <c r="E192" s="21" t="s">
        <v>199</v>
      </c>
      <c r="F192" s="22">
        <v>2</v>
      </c>
      <c r="G192" s="22">
        <v>29.851199999999999</v>
      </c>
      <c r="H192" s="22">
        <v>59.702399999999997</v>
      </c>
      <c r="I192" s="24"/>
      <c r="J192" s="24"/>
      <c r="K192" s="24"/>
    </row>
    <row r="193" spans="1:11" ht="20.100000000000001" customHeight="1">
      <c r="A193" s="31"/>
      <c r="B193" s="31"/>
      <c r="C193" s="32"/>
      <c r="D193" s="34"/>
      <c r="E193" s="21" t="s">
        <v>200</v>
      </c>
      <c r="F193" s="22">
        <v>9</v>
      </c>
      <c r="G193" s="22">
        <v>29.268000000000001</v>
      </c>
      <c r="H193" s="22">
        <v>263.41199999999998</v>
      </c>
      <c r="I193" s="24"/>
      <c r="J193" s="24"/>
      <c r="K193" s="24"/>
    </row>
    <row r="194" spans="1:11" ht="20.100000000000001" customHeight="1">
      <c r="A194" s="31"/>
      <c r="B194" s="31"/>
      <c r="C194" s="32"/>
      <c r="D194" s="34"/>
      <c r="E194" s="21" t="s">
        <v>201</v>
      </c>
      <c r="F194" s="22">
        <v>55</v>
      </c>
      <c r="G194" s="22">
        <v>15</v>
      </c>
      <c r="H194" s="22">
        <v>825</v>
      </c>
      <c r="I194" s="24"/>
      <c r="J194" s="24"/>
      <c r="K194" s="24"/>
    </row>
    <row r="195" spans="1:11" ht="20.100000000000001" customHeight="1">
      <c r="A195" s="31"/>
      <c r="B195" s="31"/>
      <c r="C195" s="32"/>
      <c r="D195" s="34"/>
      <c r="E195" s="21" t="s">
        <v>202</v>
      </c>
      <c r="F195" s="22">
        <v>29</v>
      </c>
      <c r="G195" s="22">
        <v>15</v>
      </c>
      <c r="H195" s="22">
        <v>435</v>
      </c>
      <c r="I195" s="24"/>
      <c r="J195" s="24"/>
      <c r="K195" s="24"/>
    </row>
    <row r="196" spans="1:11" ht="20.100000000000001" customHeight="1">
      <c r="A196" s="31"/>
      <c r="B196" s="31"/>
      <c r="C196" s="32"/>
      <c r="D196" s="34"/>
      <c r="E196" s="21" t="s">
        <v>203</v>
      </c>
      <c r="F196" s="22">
        <v>83</v>
      </c>
      <c r="G196" s="22">
        <v>15</v>
      </c>
      <c r="H196" s="22">
        <v>1245</v>
      </c>
      <c r="I196" s="24"/>
      <c r="J196" s="24"/>
      <c r="K196" s="24"/>
    </row>
    <row r="197" spans="1:11" ht="20.100000000000001" customHeight="1">
      <c r="A197" s="31"/>
      <c r="B197" s="31"/>
      <c r="C197" s="32"/>
      <c r="D197" s="34"/>
      <c r="E197" s="21" t="s">
        <v>204</v>
      </c>
      <c r="F197" s="22">
        <v>58</v>
      </c>
      <c r="G197" s="22">
        <v>30</v>
      </c>
      <c r="H197" s="22">
        <v>1740</v>
      </c>
      <c r="I197" s="24"/>
      <c r="J197" s="24"/>
      <c r="K197" s="24"/>
    </row>
    <row r="198" spans="1:11" ht="20.100000000000001" customHeight="1">
      <c r="A198" s="31"/>
      <c r="B198" s="31"/>
      <c r="C198" s="32"/>
      <c r="D198" s="34"/>
      <c r="E198" s="21" t="s">
        <v>205</v>
      </c>
      <c r="F198" s="22">
        <v>103</v>
      </c>
      <c r="G198" s="22">
        <v>30</v>
      </c>
      <c r="H198" s="22">
        <v>3090</v>
      </c>
      <c r="I198" s="24"/>
      <c r="J198" s="24"/>
      <c r="K198" s="24"/>
    </row>
    <row r="199" spans="1:11" ht="20.100000000000001" customHeight="1">
      <c r="A199" s="31"/>
      <c r="B199" s="31"/>
      <c r="C199" s="32"/>
      <c r="D199" s="34"/>
      <c r="E199" s="21" t="s">
        <v>206</v>
      </c>
      <c r="F199" s="22">
        <v>120</v>
      </c>
      <c r="G199" s="22">
        <v>29.851199999999999</v>
      </c>
      <c r="H199" s="22">
        <v>3582.1439999999998</v>
      </c>
      <c r="I199" s="24"/>
      <c r="J199" s="24"/>
      <c r="K199" s="24"/>
    </row>
    <row r="200" spans="1:11" ht="20.100000000000001" customHeight="1">
      <c r="A200" s="31"/>
      <c r="B200" s="31"/>
      <c r="C200" s="32"/>
      <c r="D200" s="34"/>
      <c r="E200" s="21" t="s">
        <v>207</v>
      </c>
      <c r="F200" s="22">
        <v>95</v>
      </c>
      <c r="G200" s="22">
        <v>29.268000000000001</v>
      </c>
      <c r="H200" s="22">
        <v>2780.46</v>
      </c>
      <c r="I200" s="24"/>
      <c r="J200" s="24"/>
      <c r="K200" s="24"/>
    </row>
    <row r="201" spans="1:11" ht="20.100000000000001" customHeight="1">
      <c r="A201" s="31"/>
      <c r="B201" s="31"/>
      <c r="C201" s="32"/>
      <c r="D201" s="34"/>
      <c r="E201" s="21" t="s">
        <v>208</v>
      </c>
      <c r="F201" s="22">
        <v>39</v>
      </c>
      <c r="G201" s="22">
        <v>15</v>
      </c>
      <c r="H201" s="22">
        <v>585</v>
      </c>
      <c r="I201" s="24"/>
      <c r="J201" s="24"/>
      <c r="K201" s="24"/>
    </row>
    <row r="202" spans="1:11" ht="20.100000000000001" customHeight="1">
      <c r="A202" s="31"/>
      <c r="B202" s="31"/>
      <c r="C202" s="32"/>
      <c r="D202" s="34"/>
      <c r="E202" s="21" t="s">
        <v>209</v>
      </c>
      <c r="F202" s="22">
        <v>72</v>
      </c>
      <c r="G202" s="22">
        <v>30</v>
      </c>
      <c r="H202" s="22">
        <v>2160</v>
      </c>
      <c r="I202" s="24"/>
      <c r="J202" s="24"/>
      <c r="K202" s="24"/>
    </row>
    <row r="203" spans="1:11" ht="20.100000000000001" customHeight="1">
      <c r="A203" s="31"/>
      <c r="B203" s="31"/>
      <c r="C203" s="32"/>
      <c r="D203" s="34"/>
      <c r="E203" s="21" t="s">
        <v>210</v>
      </c>
      <c r="F203" s="22">
        <v>371</v>
      </c>
      <c r="G203" s="22">
        <v>20</v>
      </c>
      <c r="H203" s="22">
        <v>7420</v>
      </c>
      <c r="I203" s="24"/>
      <c r="J203" s="24"/>
      <c r="K203" s="24"/>
    </row>
    <row r="204" spans="1:11" ht="20.100000000000001" customHeight="1">
      <c r="A204" s="31"/>
      <c r="B204" s="31"/>
      <c r="C204" s="32"/>
      <c r="D204" s="34"/>
      <c r="E204" s="21" t="s">
        <v>211</v>
      </c>
      <c r="F204" s="22">
        <v>29</v>
      </c>
      <c r="G204" s="22">
        <v>20</v>
      </c>
      <c r="H204" s="22">
        <v>580</v>
      </c>
      <c r="I204" s="24"/>
      <c r="J204" s="24"/>
      <c r="K204" s="24"/>
    </row>
    <row r="205" spans="1:11" ht="20.100000000000001" customHeight="1">
      <c r="A205" s="31"/>
      <c r="B205" s="31"/>
      <c r="C205" s="32"/>
      <c r="D205" s="34"/>
      <c r="E205" s="21" t="s">
        <v>212</v>
      </c>
      <c r="F205" s="22">
        <v>162</v>
      </c>
      <c r="G205" s="22">
        <v>20</v>
      </c>
      <c r="H205" s="22">
        <v>3240</v>
      </c>
      <c r="I205" s="24"/>
      <c r="J205" s="24"/>
      <c r="K205" s="24"/>
    </row>
    <row r="206" spans="1:11" ht="20.100000000000001" customHeight="1">
      <c r="A206" s="31"/>
      <c r="B206" s="31"/>
      <c r="C206" s="32"/>
      <c r="D206" s="34"/>
      <c r="E206" s="21" t="s">
        <v>213</v>
      </c>
      <c r="F206" s="22">
        <v>88</v>
      </c>
      <c r="G206" s="22">
        <v>20</v>
      </c>
      <c r="H206" s="22">
        <v>1760</v>
      </c>
      <c r="I206" s="24"/>
      <c r="J206" s="24"/>
      <c r="K206" s="24"/>
    </row>
    <row r="207" spans="1:11" ht="20.100000000000001" customHeight="1">
      <c r="A207" s="31"/>
      <c r="B207" s="31"/>
      <c r="C207" s="32"/>
      <c r="D207" s="34"/>
      <c r="E207" s="21" t="s">
        <v>214</v>
      </c>
      <c r="F207" s="22">
        <v>61</v>
      </c>
      <c r="G207" s="22">
        <v>8.07</v>
      </c>
      <c r="H207" s="22">
        <v>492.27</v>
      </c>
      <c r="I207" s="24"/>
      <c r="J207" s="24"/>
      <c r="K207" s="24"/>
    </row>
    <row r="208" spans="1:11" ht="20.100000000000001" customHeight="1">
      <c r="A208" s="31"/>
      <c r="B208" s="31"/>
      <c r="C208" s="32"/>
      <c r="D208" s="34"/>
      <c r="E208" s="21" t="s">
        <v>215</v>
      </c>
      <c r="F208" s="22">
        <v>37</v>
      </c>
      <c r="G208" s="22">
        <v>8.07</v>
      </c>
      <c r="H208" s="22">
        <v>298.58999999999997</v>
      </c>
      <c r="I208" s="24"/>
      <c r="J208" s="24"/>
      <c r="K208" s="24"/>
    </row>
    <row r="209" spans="1:11" ht="20.100000000000001" customHeight="1">
      <c r="A209" s="31"/>
      <c r="B209" s="31"/>
      <c r="C209" s="32">
        <v>2</v>
      </c>
      <c r="D209" s="34" t="s">
        <v>216</v>
      </c>
      <c r="E209" s="21" t="s">
        <v>16</v>
      </c>
      <c r="F209" s="22">
        <v>380</v>
      </c>
      <c r="G209" s="22"/>
      <c r="H209" s="22">
        <v>10710</v>
      </c>
      <c r="I209" s="24">
        <v>2377</v>
      </c>
      <c r="J209" s="24"/>
      <c r="K209" s="24">
        <f>H209-I209</f>
        <v>8333</v>
      </c>
    </row>
    <row r="210" spans="1:11" ht="20.100000000000001" customHeight="1">
      <c r="A210" s="31"/>
      <c r="B210" s="31"/>
      <c r="C210" s="32"/>
      <c r="D210" s="34"/>
      <c r="E210" s="21" t="s">
        <v>217</v>
      </c>
      <c r="F210" s="22">
        <v>184</v>
      </c>
      <c r="G210" s="22">
        <v>30</v>
      </c>
      <c r="H210" s="22">
        <v>5520</v>
      </c>
      <c r="I210" s="24"/>
      <c r="J210" s="24"/>
      <c r="K210" s="24"/>
    </row>
    <row r="211" spans="1:11" ht="20.100000000000001" customHeight="1">
      <c r="A211" s="31"/>
      <c r="B211" s="31"/>
      <c r="C211" s="32"/>
      <c r="D211" s="34"/>
      <c r="E211" s="21" t="s">
        <v>218</v>
      </c>
      <c r="F211" s="22">
        <v>22</v>
      </c>
      <c r="G211" s="22">
        <v>15</v>
      </c>
      <c r="H211" s="22">
        <v>330</v>
      </c>
      <c r="I211" s="24"/>
      <c r="J211" s="24"/>
      <c r="K211" s="24"/>
    </row>
    <row r="212" spans="1:11" ht="20.100000000000001" customHeight="1">
      <c r="A212" s="31"/>
      <c r="B212" s="31"/>
      <c r="C212" s="32"/>
      <c r="D212" s="34"/>
      <c r="E212" s="21" t="s">
        <v>219</v>
      </c>
      <c r="F212" s="22">
        <v>34</v>
      </c>
      <c r="G212" s="22">
        <v>30</v>
      </c>
      <c r="H212" s="22">
        <v>1020</v>
      </c>
      <c r="I212" s="24"/>
      <c r="J212" s="24"/>
      <c r="K212" s="24"/>
    </row>
    <row r="213" spans="1:11" ht="20.100000000000001" customHeight="1">
      <c r="A213" s="31"/>
      <c r="B213" s="31"/>
      <c r="C213" s="32"/>
      <c r="D213" s="34"/>
      <c r="E213" s="21" t="s">
        <v>220</v>
      </c>
      <c r="F213" s="22">
        <v>51</v>
      </c>
      <c r="G213" s="22">
        <v>30</v>
      </c>
      <c r="H213" s="22">
        <v>1530</v>
      </c>
      <c r="I213" s="24"/>
      <c r="J213" s="24"/>
      <c r="K213" s="24"/>
    </row>
    <row r="214" spans="1:11" ht="20.100000000000001" customHeight="1">
      <c r="A214" s="31"/>
      <c r="B214" s="31"/>
      <c r="C214" s="32"/>
      <c r="D214" s="34"/>
      <c r="E214" s="21" t="s">
        <v>221</v>
      </c>
      <c r="F214" s="22">
        <v>53</v>
      </c>
      <c r="G214" s="22">
        <v>30</v>
      </c>
      <c r="H214" s="22">
        <v>1590</v>
      </c>
      <c r="I214" s="24"/>
      <c r="J214" s="24"/>
      <c r="K214" s="24"/>
    </row>
    <row r="215" spans="1:11" ht="20.100000000000001" customHeight="1">
      <c r="A215" s="31"/>
      <c r="B215" s="31"/>
      <c r="C215" s="32"/>
      <c r="D215" s="34"/>
      <c r="E215" s="21" t="s">
        <v>222</v>
      </c>
      <c r="F215" s="22">
        <v>23</v>
      </c>
      <c r="G215" s="22">
        <v>20</v>
      </c>
      <c r="H215" s="22">
        <v>460</v>
      </c>
      <c r="I215" s="24"/>
      <c r="J215" s="24"/>
      <c r="K215" s="24"/>
    </row>
    <row r="216" spans="1:11" ht="20.100000000000001" customHeight="1">
      <c r="A216" s="31"/>
      <c r="B216" s="31"/>
      <c r="C216" s="32"/>
      <c r="D216" s="34"/>
      <c r="E216" s="21" t="s">
        <v>223</v>
      </c>
      <c r="F216" s="22">
        <v>2</v>
      </c>
      <c r="G216" s="22">
        <v>20</v>
      </c>
      <c r="H216" s="22">
        <v>40</v>
      </c>
      <c r="I216" s="24"/>
      <c r="J216" s="24"/>
      <c r="K216" s="24"/>
    </row>
    <row r="217" spans="1:11" ht="20.100000000000001" customHeight="1">
      <c r="A217" s="31"/>
      <c r="B217" s="31"/>
      <c r="C217" s="32"/>
      <c r="D217" s="34"/>
      <c r="E217" s="21" t="s">
        <v>224</v>
      </c>
      <c r="F217" s="22">
        <v>11</v>
      </c>
      <c r="G217" s="22">
        <v>20</v>
      </c>
      <c r="H217" s="22">
        <v>220</v>
      </c>
      <c r="I217" s="24"/>
      <c r="J217" s="24"/>
      <c r="K217" s="24"/>
    </row>
    <row r="218" spans="1:11" ht="20.100000000000001" customHeight="1">
      <c r="A218" s="31"/>
      <c r="B218" s="31"/>
      <c r="C218" s="32">
        <v>3</v>
      </c>
      <c r="D218" s="34" t="s">
        <v>225</v>
      </c>
      <c r="E218" s="21" t="s">
        <v>16</v>
      </c>
      <c r="F218" s="22">
        <v>423</v>
      </c>
      <c r="G218" s="22"/>
      <c r="H218" s="22">
        <v>4503</v>
      </c>
      <c r="I218" s="24">
        <v>2161</v>
      </c>
      <c r="J218" s="24"/>
      <c r="K218" s="24">
        <f>H218-I218</f>
        <v>2342</v>
      </c>
    </row>
    <row r="219" spans="1:11" ht="20.100000000000001" customHeight="1">
      <c r="A219" s="31"/>
      <c r="B219" s="31"/>
      <c r="C219" s="32"/>
      <c r="D219" s="34"/>
      <c r="E219" s="21" t="s">
        <v>226</v>
      </c>
      <c r="F219" s="22">
        <v>88</v>
      </c>
      <c r="G219" s="22">
        <v>8.4</v>
      </c>
      <c r="H219" s="22">
        <v>739.2</v>
      </c>
      <c r="I219" s="24"/>
      <c r="J219" s="24"/>
      <c r="K219" s="24"/>
    </row>
    <row r="220" spans="1:11" ht="20.100000000000001" customHeight="1">
      <c r="A220" s="31"/>
      <c r="B220" s="31"/>
      <c r="C220" s="32"/>
      <c r="D220" s="34"/>
      <c r="E220" s="21" t="s">
        <v>227</v>
      </c>
      <c r="F220" s="22">
        <v>3</v>
      </c>
      <c r="G220" s="22">
        <v>7.2</v>
      </c>
      <c r="H220" s="22">
        <v>21.6</v>
      </c>
      <c r="I220" s="24"/>
      <c r="J220" s="24"/>
      <c r="K220" s="24"/>
    </row>
    <row r="221" spans="1:11" ht="20.100000000000001" customHeight="1">
      <c r="A221" s="31"/>
      <c r="B221" s="31"/>
      <c r="C221" s="32"/>
      <c r="D221" s="34"/>
      <c r="E221" s="21" t="s">
        <v>228</v>
      </c>
      <c r="F221" s="22">
        <v>50</v>
      </c>
      <c r="G221" s="22">
        <v>9</v>
      </c>
      <c r="H221" s="22">
        <v>450</v>
      </c>
      <c r="I221" s="24"/>
      <c r="J221" s="24"/>
      <c r="K221" s="24"/>
    </row>
    <row r="222" spans="1:11" ht="20.100000000000001" customHeight="1">
      <c r="A222" s="31"/>
      <c r="B222" s="31"/>
      <c r="C222" s="32"/>
      <c r="D222" s="34"/>
      <c r="E222" s="21" t="s">
        <v>229</v>
      </c>
      <c r="F222" s="22">
        <v>204</v>
      </c>
      <c r="G222" s="22">
        <v>9.3000000000000007</v>
      </c>
      <c r="H222" s="22">
        <v>1897.2</v>
      </c>
      <c r="I222" s="24"/>
      <c r="J222" s="24"/>
      <c r="K222" s="24"/>
    </row>
    <row r="223" spans="1:11" ht="20.100000000000001" customHeight="1">
      <c r="A223" s="31"/>
      <c r="B223" s="31"/>
      <c r="C223" s="32"/>
      <c r="D223" s="34"/>
      <c r="E223" s="21" t="s">
        <v>230</v>
      </c>
      <c r="F223" s="22">
        <v>25</v>
      </c>
      <c r="G223" s="22">
        <v>9.3000000000000007</v>
      </c>
      <c r="H223" s="22">
        <v>232.5</v>
      </c>
      <c r="I223" s="24"/>
      <c r="J223" s="24"/>
      <c r="K223" s="24"/>
    </row>
    <row r="224" spans="1:11" ht="20.100000000000001" customHeight="1">
      <c r="A224" s="31"/>
      <c r="B224" s="31"/>
      <c r="C224" s="32"/>
      <c r="D224" s="34"/>
      <c r="E224" s="21" t="s">
        <v>231</v>
      </c>
      <c r="F224" s="22">
        <v>25</v>
      </c>
      <c r="G224" s="22">
        <v>3.6</v>
      </c>
      <c r="H224" s="22">
        <v>90</v>
      </c>
      <c r="I224" s="24"/>
      <c r="J224" s="24"/>
      <c r="K224" s="24"/>
    </row>
    <row r="225" spans="1:11" ht="20.100000000000001" customHeight="1">
      <c r="A225" s="31"/>
      <c r="B225" s="31"/>
      <c r="C225" s="32"/>
      <c r="D225" s="34"/>
      <c r="E225" s="21" t="s">
        <v>232</v>
      </c>
      <c r="F225" s="22">
        <v>20</v>
      </c>
      <c r="G225" s="22">
        <v>50</v>
      </c>
      <c r="H225" s="22">
        <v>1000</v>
      </c>
      <c r="I225" s="24"/>
      <c r="J225" s="24"/>
      <c r="K225" s="24"/>
    </row>
    <row r="226" spans="1:11" ht="20.100000000000001" customHeight="1">
      <c r="A226" s="31"/>
      <c r="B226" s="31"/>
      <c r="C226" s="32"/>
      <c r="D226" s="34"/>
      <c r="E226" s="21" t="s">
        <v>233</v>
      </c>
      <c r="F226" s="22">
        <v>8</v>
      </c>
      <c r="G226" s="22">
        <v>9</v>
      </c>
      <c r="H226" s="22">
        <v>72</v>
      </c>
      <c r="I226" s="24"/>
      <c r="J226" s="24"/>
      <c r="K226" s="24"/>
    </row>
    <row r="227" spans="1:11" ht="20.100000000000001" customHeight="1">
      <c r="A227" s="31">
        <v>9</v>
      </c>
      <c r="B227" s="32" t="s">
        <v>196</v>
      </c>
      <c r="C227" s="32">
        <v>4</v>
      </c>
      <c r="D227" s="34" t="s">
        <v>234</v>
      </c>
      <c r="E227" s="21" t="s">
        <v>16</v>
      </c>
      <c r="F227" s="22">
        <v>10932</v>
      </c>
      <c r="G227" s="22"/>
      <c r="H227" s="22">
        <v>29067</v>
      </c>
      <c r="I227" s="24">
        <v>34321</v>
      </c>
      <c r="J227" s="24"/>
      <c r="K227" s="24">
        <v>0</v>
      </c>
    </row>
    <row r="228" spans="1:11" ht="20.100000000000001" customHeight="1">
      <c r="A228" s="31"/>
      <c r="B228" s="32"/>
      <c r="C228" s="32"/>
      <c r="D228" s="34"/>
      <c r="E228" s="21" t="s">
        <v>235</v>
      </c>
      <c r="F228" s="22">
        <v>5104</v>
      </c>
      <c r="G228" s="22">
        <v>2.4</v>
      </c>
      <c r="H228" s="22">
        <v>12249.6</v>
      </c>
      <c r="I228" s="24"/>
      <c r="J228" s="24"/>
      <c r="K228" s="24"/>
    </row>
    <row r="229" spans="1:11" ht="20.100000000000001" customHeight="1">
      <c r="A229" s="31"/>
      <c r="B229" s="32"/>
      <c r="C229" s="32"/>
      <c r="D229" s="34"/>
      <c r="E229" s="21" t="s">
        <v>236</v>
      </c>
      <c r="F229" s="22">
        <v>1160</v>
      </c>
      <c r="G229" s="22">
        <v>4.84</v>
      </c>
      <c r="H229" s="22">
        <v>5614.4</v>
      </c>
      <c r="I229" s="24"/>
      <c r="J229" s="24"/>
      <c r="K229" s="24"/>
    </row>
    <row r="230" spans="1:11" ht="20.100000000000001" customHeight="1">
      <c r="A230" s="31"/>
      <c r="B230" s="32"/>
      <c r="C230" s="32"/>
      <c r="D230" s="34"/>
      <c r="E230" s="21" t="s">
        <v>237</v>
      </c>
      <c r="F230" s="22">
        <v>4</v>
      </c>
      <c r="G230" s="22">
        <v>2.4</v>
      </c>
      <c r="H230" s="22">
        <v>9.6</v>
      </c>
      <c r="I230" s="24"/>
      <c r="J230" s="24"/>
      <c r="K230" s="24"/>
    </row>
    <row r="231" spans="1:11" ht="20.100000000000001" customHeight="1">
      <c r="A231" s="31"/>
      <c r="B231" s="32"/>
      <c r="C231" s="32"/>
      <c r="D231" s="34"/>
      <c r="E231" s="21" t="s">
        <v>238</v>
      </c>
      <c r="F231" s="22">
        <v>1417</v>
      </c>
      <c r="G231" s="22">
        <v>2.4</v>
      </c>
      <c r="H231" s="22">
        <v>3400.8</v>
      </c>
      <c r="I231" s="24"/>
      <c r="J231" s="24"/>
      <c r="K231" s="24"/>
    </row>
    <row r="232" spans="1:11" ht="20.100000000000001" customHeight="1">
      <c r="A232" s="31"/>
      <c r="B232" s="32"/>
      <c r="C232" s="32"/>
      <c r="D232" s="34"/>
      <c r="E232" s="21" t="s">
        <v>239</v>
      </c>
      <c r="F232" s="22">
        <v>785</v>
      </c>
      <c r="G232" s="22">
        <v>2.4</v>
      </c>
      <c r="H232" s="22">
        <v>1884</v>
      </c>
      <c r="I232" s="24"/>
      <c r="J232" s="24"/>
      <c r="K232" s="24"/>
    </row>
    <row r="233" spans="1:11" ht="20.100000000000001" customHeight="1">
      <c r="A233" s="31"/>
      <c r="B233" s="32"/>
      <c r="C233" s="32"/>
      <c r="D233" s="34"/>
      <c r="E233" s="21" t="s">
        <v>240</v>
      </c>
      <c r="F233" s="22">
        <v>2462</v>
      </c>
      <c r="G233" s="22">
        <v>2.4</v>
      </c>
      <c r="H233" s="22">
        <v>5908.8</v>
      </c>
      <c r="I233" s="24"/>
      <c r="J233" s="24"/>
      <c r="K233" s="24"/>
    </row>
    <row r="234" spans="1:11" ht="20.100000000000001" customHeight="1">
      <c r="A234" s="31"/>
      <c r="B234" s="32"/>
      <c r="C234" s="32">
        <v>5</v>
      </c>
      <c r="D234" s="34" t="s">
        <v>241</v>
      </c>
      <c r="E234" s="21" t="s">
        <v>16</v>
      </c>
      <c r="F234" s="22">
        <v>530</v>
      </c>
      <c r="G234" s="22"/>
      <c r="H234" s="22">
        <v>13178</v>
      </c>
      <c r="I234" s="24">
        <v>361</v>
      </c>
      <c r="J234" s="24"/>
      <c r="K234" s="24">
        <f>H234-I234</f>
        <v>12817</v>
      </c>
    </row>
    <row r="235" spans="1:11" ht="20.100000000000001" customHeight="1">
      <c r="A235" s="31"/>
      <c r="B235" s="32"/>
      <c r="C235" s="32"/>
      <c r="D235" s="34"/>
      <c r="E235" s="21" t="s">
        <v>242</v>
      </c>
      <c r="F235" s="22">
        <v>175</v>
      </c>
      <c r="G235" s="22">
        <v>30</v>
      </c>
      <c r="H235" s="22">
        <v>5250</v>
      </c>
      <c r="I235" s="24"/>
      <c r="J235" s="24"/>
      <c r="K235" s="24"/>
    </row>
    <row r="236" spans="1:11" ht="20.100000000000001" customHeight="1">
      <c r="A236" s="31"/>
      <c r="B236" s="32"/>
      <c r="C236" s="32"/>
      <c r="D236" s="34"/>
      <c r="E236" s="21" t="s">
        <v>243</v>
      </c>
      <c r="F236" s="22">
        <v>10</v>
      </c>
      <c r="G236" s="22">
        <v>30</v>
      </c>
      <c r="H236" s="22">
        <v>300</v>
      </c>
      <c r="I236" s="24"/>
      <c r="J236" s="24"/>
      <c r="K236" s="24"/>
    </row>
    <row r="237" spans="1:11" ht="20.100000000000001" customHeight="1">
      <c r="A237" s="31"/>
      <c r="B237" s="32"/>
      <c r="C237" s="32"/>
      <c r="D237" s="34"/>
      <c r="E237" s="21" t="s">
        <v>244</v>
      </c>
      <c r="F237" s="22">
        <v>72</v>
      </c>
      <c r="G237" s="22">
        <v>15</v>
      </c>
      <c r="H237" s="22">
        <v>1080</v>
      </c>
      <c r="I237" s="24"/>
      <c r="J237" s="24"/>
      <c r="K237" s="24"/>
    </row>
    <row r="238" spans="1:11" ht="20.100000000000001" customHeight="1">
      <c r="A238" s="31"/>
      <c r="B238" s="32"/>
      <c r="C238" s="32"/>
      <c r="D238" s="34"/>
      <c r="E238" s="21" t="s">
        <v>245</v>
      </c>
      <c r="F238" s="22">
        <v>7</v>
      </c>
      <c r="G238" s="22">
        <v>20</v>
      </c>
      <c r="H238" s="22">
        <v>140</v>
      </c>
      <c r="I238" s="24"/>
      <c r="J238" s="24"/>
      <c r="K238" s="24"/>
    </row>
    <row r="239" spans="1:11" ht="20.100000000000001" customHeight="1">
      <c r="A239" s="31"/>
      <c r="B239" s="32"/>
      <c r="C239" s="32"/>
      <c r="D239" s="34"/>
      <c r="E239" s="21" t="s">
        <v>246</v>
      </c>
      <c r="F239" s="22">
        <v>142</v>
      </c>
      <c r="G239" s="22">
        <v>30</v>
      </c>
      <c r="H239" s="22">
        <v>4260</v>
      </c>
      <c r="I239" s="24"/>
      <c r="J239" s="24"/>
      <c r="K239" s="24"/>
    </row>
    <row r="240" spans="1:11" ht="20.100000000000001" customHeight="1">
      <c r="A240" s="31"/>
      <c r="B240" s="32"/>
      <c r="C240" s="32"/>
      <c r="D240" s="34"/>
      <c r="E240" s="21" t="s">
        <v>247</v>
      </c>
      <c r="F240" s="22">
        <v>51</v>
      </c>
      <c r="G240" s="22">
        <v>15</v>
      </c>
      <c r="H240" s="22">
        <v>765</v>
      </c>
      <c r="I240" s="24"/>
      <c r="J240" s="24"/>
      <c r="K240" s="24"/>
    </row>
    <row r="241" spans="1:11" ht="20.100000000000001" customHeight="1">
      <c r="A241" s="31"/>
      <c r="B241" s="32"/>
      <c r="C241" s="32"/>
      <c r="D241" s="34"/>
      <c r="E241" s="21" t="s">
        <v>248</v>
      </c>
      <c r="F241" s="22">
        <v>7</v>
      </c>
      <c r="G241" s="22">
        <v>9</v>
      </c>
      <c r="H241" s="22">
        <v>63</v>
      </c>
      <c r="I241" s="24"/>
      <c r="J241" s="24"/>
      <c r="K241" s="24"/>
    </row>
    <row r="242" spans="1:11" ht="20.100000000000001" customHeight="1">
      <c r="A242" s="31"/>
      <c r="B242" s="32"/>
      <c r="C242" s="32"/>
      <c r="D242" s="34"/>
      <c r="E242" s="21" t="s">
        <v>249</v>
      </c>
      <c r="F242" s="22">
        <v>66</v>
      </c>
      <c r="G242" s="22">
        <v>20</v>
      </c>
      <c r="H242" s="22">
        <v>1320</v>
      </c>
      <c r="I242" s="24"/>
      <c r="J242" s="24"/>
      <c r="K242" s="24"/>
    </row>
    <row r="243" spans="1:11" ht="20.100000000000001" customHeight="1">
      <c r="A243" s="31">
        <v>10</v>
      </c>
      <c r="B243" s="33" t="s">
        <v>250</v>
      </c>
      <c r="C243" s="28" t="s">
        <v>14</v>
      </c>
      <c r="D243" s="30"/>
      <c r="E243" s="30"/>
      <c r="F243" s="20">
        <v>8389</v>
      </c>
      <c r="G243" s="20"/>
      <c r="H243" s="20">
        <v>156015</v>
      </c>
      <c r="I243" s="19"/>
      <c r="J243" s="19"/>
      <c r="K243" s="19">
        <f>SUM(K244:K401)</f>
        <v>131114</v>
      </c>
    </row>
    <row r="244" spans="1:11" ht="20.100000000000001" customHeight="1">
      <c r="A244" s="31"/>
      <c r="B244" s="31"/>
      <c r="C244" s="32">
        <v>1</v>
      </c>
      <c r="D244" s="34" t="s">
        <v>251</v>
      </c>
      <c r="E244" s="21" t="s">
        <v>16</v>
      </c>
      <c r="F244" s="22">
        <v>71</v>
      </c>
      <c r="G244" s="22"/>
      <c r="H244" s="22">
        <v>1930</v>
      </c>
      <c r="I244" s="24">
        <v>90</v>
      </c>
      <c r="J244" s="24"/>
      <c r="K244" s="24">
        <f>H244-I244</f>
        <v>1840</v>
      </c>
    </row>
    <row r="245" spans="1:11" ht="20.100000000000001" customHeight="1">
      <c r="A245" s="31"/>
      <c r="B245" s="31"/>
      <c r="C245" s="32"/>
      <c r="D245" s="34"/>
      <c r="E245" s="21" t="s">
        <v>252</v>
      </c>
      <c r="F245" s="22">
        <v>4</v>
      </c>
      <c r="G245" s="22">
        <v>27.378</v>
      </c>
      <c r="H245" s="22">
        <v>109.512</v>
      </c>
      <c r="I245" s="24"/>
      <c r="J245" s="24"/>
      <c r="K245" s="24"/>
    </row>
    <row r="246" spans="1:11" ht="20.100000000000001" customHeight="1">
      <c r="A246" s="31"/>
      <c r="B246" s="31"/>
      <c r="C246" s="32"/>
      <c r="D246" s="34"/>
      <c r="E246" s="21" t="s">
        <v>253</v>
      </c>
      <c r="F246" s="22">
        <v>48</v>
      </c>
      <c r="G246" s="22">
        <v>30</v>
      </c>
      <c r="H246" s="22">
        <v>1440</v>
      </c>
      <c r="I246" s="24"/>
      <c r="J246" s="24"/>
      <c r="K246" s="24"/>
    </row>
    <row r="247" spans="1:11" ht="20.100000000000001" customHeight="1">
      <c r="A247" s="31"/>
      <c r="B247" s="31"/>
      <c r="C247" s="32"/>
      <c r="D247" s="34"/>
      <c r="E247" s="21" t="s">
        <v>254</v>
      </c>
      <c r="F247" s="22">
        <v>19</v>
      </c>
      <c r="G247" s="22">
        <v>20</v>
      </c>
      <c r="H247" s="22">
        <v>380</v>
      </c>
      <c r="I247" s="24"/>
      <c r="J247" s="24"/>
      <c r="K247" s="24"/>
    </row>
    <row r="248" spans="1:11" ht="20.100000000000001" customHeight="1">
      <c r="A248" s="31"/>
      <c r="B248" s="31"/>
      <c r="C248" s="32">
        <v>2</v>
      </c>
      <c r="D248" s="34" t="s">
        <v>255</v>
      </c>
      <c r="E248" s="21" t="s">
        <v>16</v>
      </c>
      <c r="F248" s="22">
        <v>17</v>
      </c>
      <c r="G248" s="22"/>
      <c r="H248" s="22">
        <v>340</v>
      </c>
      <c r="I248" s="24">
        <v>235</v>
      </c>
      <c r="J248" s="24"/>
      <c r="K248" s="24">
        <f>H248-I248</f>
        <v>105</v>
      </c>
    </row>
    <row r="249" spans="1:11" ht="20.100000000000001" customHeight="1">
      <c r="A249" s="31"/>
      <c r="B249" s="31"/>
      <c r="C249" s="32"/>
      <c r="D249" s="34"/>
      <c r="E249" s="21" t="s">
        <v>256</v>
      </c>
      <c r="F249" s="22">
        <v>12</v>
      </c>
      <c r="G249" s="22">
        <v>20</v>
      </c>
      <c r="H249" s="22">
        <v>240</v>
      </c>
      <c r="I249" s="24"/>
      <c r="J249" s="24"/>
      <c r="K249" s="24"/>
    </row>
    <row r="250" spans="1:11" ht="20.100000000000001" customHeight="1">
      <c r="A250" s="31"/>
      <c r="B250" s="31"/>
      <c r="C250" s="32"/>
      <c r="D250" s="34"/>
      <c r="E250" s="21" t="s">
        <v>257</v>
      </c>
      <c r="F250" s="22">
        <v>5</v>
      </c>
      <c r="G250" s="22">
        <v>20</v>
      </c>
      <c r="H250" s="22">
        <v>100</v>
      </c>
      <c r="I250" s="24"/>
      <c r="J250" s="24"/>
      <c r="K250" s="24"/>
    </row>
    <row r="251" spans="1:11" ht="20.100000000000001" customHeight="1">
      <c r="A251" s="31"/>
      <c r="B251" s="31"/>
      <c r="C251" s="32">
        <v>3</v>
      </c>
      <c r="D251" s="34" t="s">
        <v>258</v>
      </c>
      <c r="E251" s="21" t="s">
        <v>16</v>
      </c>
      <c r="F251" s="22">
        <v>490</v>
      </c>
      <c r="G251" s="22"/>
      <c r="H251" s="22">
        <v>4498</v>
      </c>
      <c r="I251" s="24">
        <v>684</v>
      </c>
      <c r="J251" s="24"/>
      <c r="K251" s="24">
        <f>H251-I251</f>
        <v>3814</v>
      </c>
    </row>
    <row r="252" spans="1:11" ht="20.100000000000001" customHeight="1">
      <c r="A252" s="31"/>
      <c r="B252" s="31"/>
      <c r="C252" s="32"/>
      <c r="D252" s="34"/>
      <c r="E252" s="21" t="s">
        <v>259</v>
      </c>
      <c r="F252" s="22">
        <v>24</v>
      </c>
      <c r="G252" s="22">
        <v>6.18</v>
      </c>
      <c r="H252" s="22">
        <v>148.32</v>
      </c>
      <c r="I252" s="24"/>
      <c r="J252" s="24"/>
      <c r="K252" s="24"/>
    </row>
    <row r="253" spans="1:11" ht="20.100000000000001" customHeight="1">
      <c r="A253" s="31"/>
      <c r="B253" s="31"/>
      <c r="C253" s="32"/>
      <c r="D253" s="34"/>
      <c r="E253" s="21" t="s">
        <v>260</v>
      </c>
      <c r="F253" s="22">
        <v>12</v>
      </c>
      <c r="G253" s="22">
        <v>7.4</v>
      </c>
      <c r="H253" s="22">
        <v>88.8</v>
      </c>
      <c r="I253" s="24"/>
      <c r="J253" s="24"/>
      <c r="K253" s="24"/>
    </row>
    <row r="254" spans="1:11" ht="20.100000000000001" customHeight="1">
      <c r="A254" s="31"/>
      <c r="B254" s="31"/>
      <c r="C254" s="32"/>
      <c r="D254" s="34"/>
      <c r="E254" s="21" t="s">
        <v>261</v>
      </c>
      <c r="F254" s="22">
        <v>1</v>
      </c>
      <c r="G254" s="22">
        <v>9.5299999999999994</v>
      </c>
      <c r="H254" s="22">
        <v>9.5299999999999994</v>
      </c>
      <c r="I254" s="24"/>
      <c r="J254" s="24"/>
      <c r="K254" s="24"/>
    </row>
    <row r="255" spans="1:11" ht="20.100000000000001" customHeight="1">
      <c r="A255" s="31"/>
      <c r="B255" s="31"/>
      <c r="C255" s="32"/>
      <c r="D255" s="34"/>
      <c r="E255" s="21" t="s">
        <v>262</v>
      </c>
      <c r="F255" s="22">
        <v>375</v>
      </c>
      <c r="G255" s="22">
        <v>9.25</v>
      </c>
      <c r="H255" s="22">
        <v>3468.75</v>
      </c>
      <c r="I255" s="24"/>
      <c r="J255" s="24"/>
      <c r="K255" s="24"/>
    </row>
    <row r="256" spans="1:11" ht="20.100000000000001" customHeight="1">
      <c r="A256" s="31"/>
      <c r="B256" s="31"/>
      <c r="C256" s="32"/>
      <c r="D256" s="34"/>
      <c r="E256" s="21" t="s">
        <v>263</v>
      </c>
      <c r="F256" s="22">
        <v>78</v>
      </c>
      <c r="G256" s="22">
        <v>10.029999999999999</v>
      </c>
      <c r="H256" s="22">
        <v>782.34</v>
      </c>
      <c r="I256" s="24"/>
      <c r="J256" s="24"/>
      <c r="K256" s="24"/>
    </row>
    <row r="257" spans="1:11" ht="20.100000000000001" customHeight="1">
      <c r="A257" s="31"/>
      <c r="B257" s="31"/>
      <c r="C257" s="32">
        <v>4</v>
      </c>
      <c r="D257" s="34" t="s">
        <v>264</v>
      </c>
      <c r="E257" s="21" t="s">
        <v>16</v>
      </c>
      <c r="F257" s="22">
        <v>101</v>
      </c>
      <c r="G257" s="22"/>
      <c r="H257" s="22">
        <v>2470</v>
      </c>
      <c r="I257" s="24">
        <v>359</v>
      </c>
      <c r="J257" s="24"/>
      <c r="K257" s="24">
        <f>H257-I257</f>
        <v>2111</v>
      </c>
    </row>
    <row r="258" spans="1:11" ht="20.100000000000001" customHeight="1">
      <c r="A258" s="31"/>
      <c r="B258" s="31"/>
      <c r="C258" s="32"/>
      <c r="D258" s="34"/>
      <c r="E258" s="21" t="s">
        <v>265</v>
      </c>
      <c r="F258" s="22">
        <v>4</v>
      </c>
      <c r="G258" s="22">
        <v>30</v>
      </c>
      <c r="H258" s="22">
        <v>120</v>
      </c>
      <c r="I258" s="24"/>
      <c r="J258" s="24"/>
      <c r="K258" s="24"/>
    </row>
    <row r="259" spans="1:11" ht="20.100000000000001" customHeight="1">
      <c r="A259" s="31"/>
      <c r="B259" s="31"/>
      <c r="C259" s="32"/>
      <c r="D259" s="34"/>
      <c r="E259" s="21" t="s">
        <v>266</v>
      </c>
      <c r="F259" s="22">
        <v>41</v>
      </c>
      <c r="G259" s="22">
        <v>30</v>
      </c>
      <c r="H259" s="22">
        <v>1230</v>
      </c>
      <c r="I259" s="24"/>
      <c r="J259" s="24"/>
      <c r="K259" s="24"/>
    </row>
    <row r="260" spans="1:11" ht="20.100000000000001" customHeight="1">
      <c r="A260" s="31"/>
      <c r="B260" s="31"/>
      <c r="C260" s="32"/>
      <c r="D260" s="34"/>
      <c r="E260" s="21" t="s">
        <v>267</v>
      </c>
      <c r="F260" s="22">
        <v>52</v>
      </c>
      <c r="G260" s="22">
        <v>20</v>
      </c>
      <c r="H260" s="22">
        <v>1040</v>
      </c>
      <c r="I260" s="24"/>
      <c r="J260" s="24"/>
      <c r="K260" s="24"/>
    </row>
    <row r="261" spans="1:11" ht="20.100000000000001" customHeight="1">
      <c r="A261" s="31"/>
      <c r="B261" s="31"/>
      <c r="C261" s="32"/>
      <c r="D261" s="34"/>
      <c r="E261" s="21" t="s">
        <v>268</v>
      </c>
      <c r="F261" s="22">
        <v>4</v>
      </c>
      <c r="G261" s="22">
        <v>20</v>
      </c>
      <c r="H261" s="22">
        <v>80</v>
      </c>
      <c r="I261" s="24"/>
      <c r="J261" s="24"/>
      <c r="K261" s="24"/>
    </row>
    <row r="262" spans="1:11" ht="20.100000000000001" customHeight="1">
      <c r="A262" s="31"/>
      <c r="B262" s="31"/>
      <c r="C262" s="32">
        <v>5</v>
      </c>
      <c r="D262" s="34" t="s">
        <v>269</v>
      </c>
      <c r="E262" s="21" t="s">
        <v>16</v>
      </c>
      <c r="F262" s="22">
        <v>154</v>
      </c>
      <c r="G262" s="22"/>
      <c r="H262" s="22">
        <v>2733</v>
      </c>
      <c r="I262" s="24">
        <v>515</v>
      </c>
      <c r="J262" s="24"/>
      <c r="K262" s="24">
        <f>H262-I262</f>
        <v>2218</v>
      </c>
    </row>
    <row r="263" spans="1:11" ht="20.100000000000001" customHeight="1">
      <c r="A263" s="31"/>
      <c r="B263" s="31"/>
      <c r="C263" s="32"/>
      <c r="D263" s="34"/>
      <c r="E263" s="21" t="s">
        <v>270</v>
      </c>
      <c r="F263" s="22">
        <v>19</v>
      </c>
      <c r="G263" s="22">
        <v>10.98</v>
      </c>
      <c r="H263" s="22">
        <v>208.62</v>
      </c>
      <c r="I263" s="24"/>
      <c r="J263" s="24"/>
      <c r="K263" s="24"/>
    </row>
    <row r="264" spans="1:11" ht="20.100000000000001" customHeight="1">
      <c r="A264" s="31"/>
      <c r="B264" s="31"/>
      <c r="C264" s="32"/>
      <c r="D264" s="34"/>
      <c r="E264" s="21" t="s">
        <v>271</v>
      </c>
      <c r="F264" s="22">
        <v>5</v>
      </c>
      <c r="G264" s="22">
        <v>10.792</v>
      </c>
      <c r="H264" s="22">
        <v>53.96</v>
      </c>
      <c r="I264" s="24"/>
      <c r="J264" s="24"/>
      <c r="K264" s="24"/>
    </row>
    <row r="265" spans="1:11" ht="20.100000000000001" customHeight="1">
      <c r="A265" s="31"/>
      <c r="B265" s="31"/>
      <c r="C265" s="32"/>
      <c r="D265" s="34"/>
      <c r="E265" s="21" t="s">
        <v>272</v>
      </c>
      <c r="F265" s="22">
        <v>36</v>
      </c>
      <c r="G265" s="22">
        <v>15</v>
      </c>
      <c r="H265" s="22">
        <v>540</v>
      </c>
      <c r="I265" s="24"/>
      <c r="J265" s="24"/>
      <c r="K265" s="24"/>
    </row>
    <row r="266" spans="1:11" ht="20.100000000000001" customHeight="1">
      <c r="A266" s="31"/>
      <c r="B266" s="31"/>
      <c r="C266" s="32"/>
      <c r="D266" s="34"/>
      <c r="E266" s="21" t="s">
        <v>273</v>
      </c>
      <c r="F266" s="22">
        <v>50</v>
      </c>
      <c r="G266" s="22">
        <v>12.635999999999999</v>
      </c>
      <c r="H266" s="22">
        <v>631.79999999999995</v>
      </c>
      <c r="I266" s="24"/>
      <c r="J266" s="24"/>
      <c r="K266" s="24"/>
    </row>
    <row r="267" spans="1:11" ht="20.100000000000001" customHeight="1">
      <c r="A267" s="31"/>
      <c r="B267" s="31"/>
      <c r="C267" s="32"/>
      <c r="D267" s="34"/>
      <c r="E267" s="21" t="s">
        <v>274</v>
      </c>
      <c r="F267" s="22">
        <v>26</v>
      </c>
      <c r="G267" s="22">
        <v>30</v>
      </c>
      <c r="H267" s="22">
        <v>780</v>
      </c>
      <c r="I267" s="24"/>
      <c r="J267" s="24"/>
      <c r="K267" s="24"/>
    </row>
    <row r="268" spans="1:11" ht="20.100000000000001" customHeight="1">
      <c r="A268" s="31"/>
      <c r="B268" s="31"/>
      <c r="C268" s="32"/>
      <c r="D268" s="34"/>
      <c r="E268" s="21" t="s">
        <v>275</v>
      </c>
      <c r="F268" s="22">
        <v>17</v>
      </c>
      <c r="G268" s="22">
        <v>30</v>
      </c>
      <c r="H268" s="22">
        <v>510</v>
      </c>
      <c r="I268" s="24"/>
      <c r="J268" s="24"/>
      <c r="K268" s="24"/>
    </row>
    <row r="269" spans="1:11" ht="20.100000000000001" customHeight="1">
      <c r="A269" s="31"/>
      <c r="B269" s="31"/>
      <c r="C269" s="32"/>
      <c r="D269" s="34"/>
      <c r="E269" s="21" t="s">
        <v>276</v>
      </c>
      <c r="F269" s="22">
        <v>1</v>
      </c>
      <c r="G269" s="22">
        <v>9</v>
      </c>
      <c r="H269" s="22">
        <v>9</v>
      </c>
      <c r="I269" s="24"/>
      <c r="J269" s="24"/>
      <c r="K269" s="24"/>
    </row>
    <row r="270" spans="1:11" ht="20.100000000000001" customHeight="1">
      <c r="A270" s="31"/>
      <c r="B270" s="31"/>
      <c r="C270" s="32">
        <v>6</v>
      </c>
      <c r="D270" s="34" t="s">
        <v>277</v>
      </c>
      <c r="E270" s="21" t="s">
        <v>16</v>
      </c>
      <c r="F270" s="22">
        <v>4</v>
      </c>
      <c r="G270" s="22"/>
      <c r="H270" s="22">
        <v>24</v>
      </c>
      <c r="I270" s="24">
        <v>10</v>
      </c>
      <c r="J270" s="24"/>
      <c r="K270" s="24">
        <f>H270-I270</f>
        <v>14</v>
      </c>
    </row>
    <row r="271" spans="1:11" ht="20.100000000000001" customHeight="1">
      <c r="A271" s="31"/>
      <c r="B271" s="31"/>
      <c r="C271" s="32"/>
      <c r="D271" s="34"/>
      <c r="E271" s="21" t="s">
        <v>278</v>
      </c>
      <c r="F271" s="22">
        <v>4</v>
      </c>
      <c r="G271" s="22">
        <v>6.0148000000000001</v>
      </c>
      <c r="H271" s="22">
        <v>24.059200000000001</v>
      </c>
      <c r="I271" s="24"/>
      <c r="J271" s="24"/>
      <c r="K271" s="24"/>
    </row>
    <row r="272" spans="1:11" ht="20.100000000000001" customHeight="1">
      <c r="A272" s="31"/>
      <c r="B272" s="31"/>
      <c r="C272" s="32">
        <v>7</v>
      </c>
      <c r="D272" s="34" t="s">
        <v>279</v>
      </c>
      <c r="E272" s="21" t="s">
        <v>16</v>
      </c>
      <c r="F272" s="22">
        <v>91</v>
      </c>
      <c r="G272" s="22"/>
      <c r="H272" s="22">
        <v>400</v>
      </c>
      <c r="I272" s="24">
        <v>535</v>
      </c>
      <c r="J272" s="24"/>
      <c r="K272" s="24">
        <v>0</v>
      </c>
    </row>
    <row r="273" spans="1:11" ht="20.100000000000001" customHeight="1">
      <c r="A273" s="31"/>
      <c r="B273" s="31"/>
      <c r="C273" s="32"/>
      <c r="D273" s="34"/>
      <c r="E273" s="21" t="s">
        <v>280</v>
      </c>
      <c r="F273" s="22">
        <v>91</v>
      </c>
      <c r="G273" s="22">
        <v>4.4000000000000004</v>
      </c>
      <c r="H273" s="22">
        <v>400.4</v>
      </c>
      <c r="I273" s="24"/>
      <c r="J273" s="24"/>
      <c r="K273" s="24"/>
    </row>
    <row r="274" spans="1:11" ht="20.100000000000001" customHeight="1">
      <c r="A274" s="31"/>
      <c r="B274" s="31"/>
      <c r="C274" s="32">
        <v>8</v>
      </c>
      <c r="D274" s="34" t="s">
        <v>281</v>
      </c>
      <c r="E274" s="21" t="s">
        <v>16</v>
      </c>
      <c r="F274" s="22">
        <v>659</v>
      </c>
      <c r="G274" s="22"/>
      <c r="H274" s="22">
        <v>11303</v>
      </c>
      <c r="I274" s="24">
        <v>2165</v>
      </c>
      <c r="J274" s="24"/>
      <c r="K274" s="24">
        <f>H274-I274</f>
        <v>9138</v>
      </c>
    </row>
    <row r="275" spans="1:11" ht="20.100000000000001" customHeight="1">
      <c r="A275" s="31"/>
      <c r="B275" s="31"/>
      <c r="C275" s="32"/>
      <c r="D275" s="34"/>
      <c r="E275" s="21" t="s">
        <v>282</v>
      </c>
      <c r="F275" s="22">
        <v>3</v>
      </c>
      <c r="G275" s="22">
        <v>6.3120000000000003</v>
      </c>
      <c r="H275" s="22">
        <v>18.936</v>
      </c>
      <c r="I275" s="24"/>
      <c r="J275" s="24"/>
      <c r="K275" s="24"/>
    </row>
    <row r="276" spans="1:11" ht="20.100000000000001" customHeight="1">
      <c r="A276" s="31"/>
      <c r="B276" s="31"/>
      <c r="C276" s="32"/>
      <c r="D276" s="34"/>
      <c r="E276" s="21" t="s">
        <v>282</v>
      </c>
      <c r="F276" s="22">
        <v>11</v>
      </c>
      <c r="G276" s="22">
        <v>6.3120000000000003</v>
      </c>
      <c r="H276" s="22">
        <v>69.432000000000002</v>
      </c>
      <c r="I276" s="24"/>
      <c r="J276" s="24"/>
      <c r="K276" s="24"/>
    </row>
    <row r="277" spans="1:11" ht="20.100000000000001" customHeight="1">
      <c r="A277" s="31"/>
      <c r="B277" s="31"/>
      <c r="C277" s="32"/>
      <c r="D277" s="34"/>
      <c r="E277" s="21" t="s">
        <v>283</v>
      </c>
      <c r="F277" s="22">
        <v>126</v>
      </c>
      <c r="G277" s="22">
        <v>9.2870000000000008</v>
      </c>
      <c r="H277" s="22">
        <v>1170.162</v>
      </c>
      <c r="I277" s="24"/>
      <c r="J277" s="24"/>
      <c r="K277" s="24"/>
    </row>
    <row r="278" spans="1:11" ht="20.100000000000001" customHeight="1">
      <c r="A278" s="31"/>
      <c r="B278" s="31"/>
      <c r="C278" s="32"/>
      <c r="D278" s="34"/>
      <c r="E278" s="21" t="s">
        <v>284</v>
      </c>
      <c r="F278" s="22">
        <v>13</v>
      </c>
      <c r="G278" s="22">
        <v>3.96</v>
      </c>
      <c r="H278" s="22">
        <v>51.48</v>
      </c>
      <c r="I278" s="24"/>
      <c r="J278" s="24"/>
      <c r="K278" s="24"/>
    </row>
    <row r="279" spans="1:11" ht="20.100000000000001" customHeight="1">
      <c r="A279" s="31"/>
      <c r="B279" s="31"/>
      <c r="C279" s="32"/>
      <c r="D279" s="34"/>
      <c r="E279" s="21" t="s">
        <v>285</v>
      </c>
      <c r="F279" s="22">
        <v>34</v>
      </c>
      <c r="G279" s="22">
        <v>17.902000000000001</v>
      </c>
      <c r="H279" s="22">
        <v>608.66800000000001</v>
      </c>
      <c r="I279" s="24"/>
      <c r="J279" s="24"/>
      <c r="K279" s="24"/>
    </row>
    <row r="280" spans="1:11" ht="20.100000000000001" customHeight="1">
      <c r="A280" s="31"/>
      <c r="B280" s="31"/>
      <c r="C280" s="32"/>
      <c r="D280" s="34"/>
      <c r="E280" s="21" t="s">
        <v>286</v>
      </c>
      <c r="F280" s="22">
        <v>1</v>
      </c>
      <c r="G280" s="22">
        <v>19.906500000000001</v>
      </c>
      <c r="H280" s="22">
        <v>19.906500000000001</v>
      </c>
      <c r="I280" s="24"/>
      <c r="J280" s="24"/>
      <c r="K280" s="24"/>
    </row>
    <row r="281" spans="1:11" ht="20.100000000000001" customHeight="1">
      <c r="A281" s="31"/>
      <c r="B281" s="31"/>
      <c r="C281" s="32"/>
      <c r="D281" s="34"/>
      <c r="E281" s="21" t="s">
        <v>287</v>
      </c>
      <c r="F281" s="22">
        <v>297</v>
      </c>
      <c r="G281" s="22">
        <v>19.906500000000001</v>
      </c>
      <c r="H281" s="22">
        <v>5912.2304999999997</v>
      </c>
      <c r="I281" s="24"/>
      <c r="J281" s="24"/>
      <c r="K281" s="24"/>
    </row>
    <row r="282" spans="1:11" ht="20.100000000000001" customHeight="1">
      <c r="A282" s="31"/>
      <c r="B282" s="31"/>
      <c r="C282" s="32"/>
      <c r="D282" s="34"/>
      <c r="E282" s="21" t="s">
        <v>288</v>
      </c>
      <c r="F282" s="22">
        <v>150</v>
      </c>
      <c r="G282" s="22">
        <v>19.906500000000001</v>
      </c>
      <c r="H282" s="22">
        <v>2985.9749999999999</v>
      </c>
      <c r="I282" s="24"/>
      <c r="J282" s="24"/>
      <c r="K282" s="24"/>
    </row>
    <row r="283" spans="1:11" ht="20.100000000000001" customHeight="1">
      <c r="A283" s="31"/>
      <c r="B283" s="31"/>
      <c r="C283" s="32"/>
      <c r="D283" s="34"/>
      <c r="E283" s="21" t="s">
        <v>289</v>
      </c>
      <c r="F283" s="22">
        <v>21</v>
      </c>
      <c r="G283" s="22">
        <v>19.3536</v>
      </c>
      <c r="H283" s="22">
        <v>406.42559999999997</v>
      </c>
      <c r="I283" s="24"/>
      <c r="J283" s="24"/>
      <c r="K283" s="24"/>
    </row>
    <row r="284" spans="1:11" ht="20.100000000000001" customHeight="1">
      <c r="A284" s="31"/>
      <c r="B284" s="31"/>
      <c r="C284" s="32"/>
      <c r="D284" s="34"/>
      <c r="E284" s="21" t="s">
        <v>290</v>
      </c>
      <c r="F284" s="22">
        <v>3</v>
      </c>
      <c r="G284" s="22">
        <v>19.906500000000001</v>
      </c>
      <c r="H284" s="22">
        <v>59.719499999999996</v>
      </c>
      <c r="I284" s="24"/>
      <c r="J284" s="24"/>
      <c r="K284" s="24"/>
    </row>
    <row r="285" spans="1:11" ht="20.100000000000001" customHeight="1">
      <c r="A285" s="31">
        <v>10</v>
      </c>
      <c r="B285" s="33" t="s">
        <v>250</v>
      </c>
      <c r="C285" s="32">
        <v>9</v>
      </c>
      <c r="D285" s="34" t="s">
        <v>291</v>
      </c>
      <c r="E285" s="21" t="s">
        <v>16</v>
      </c>
      <c r="F285" s="22">
        <v>3080</v>
      </c>
      <c r="G285" s="22"/>
      <c r="H285" s="22">
        <v>56420</v>
      </c>
      <c r="I285" s="24">
        <v>5648</v>
      </c>
      <c r="J285" s="24"/>
      <c r="K285" s="24">
        <f>H285-I285</f>
        <v>50772</v>
      </c>
    </row>
    <row r="286" spans="1:11" ht="20.100000000000001" customHeight="1">
      <c r="A286" s="31"/>
      <c r="B286" s="31"/>
      <c r="C286" s="32"/>
      <c r="D286" s="34"/>
      <c r="E286" s="21" t="s">
        <v>292</v>
      </c>
      <c r="F286" s="22">
        <v>4</v>
      </c>
      <c r="G286" s="22">
        <v>5.6760000000000002</v>
      </c>
      <c r="H286" s="22">
        <v>22.704000000000001</v>
      </c>
      <c r="I286" s="24"/>
      <c r="J286" s="24"/>
      <c r="K286" s="24"/>
    </row>
    <row r="287" spans="1:11" ht="20.100000000000001" customHeight="1">
      <c r="A287" s="31"/>
      <c r="B287" s="31"/>
      <c r="C287" s="32"/>
      <c r="D287" s="34"/>
      <c r="E287" s="21" t="s">
        <v>293</v>
      </c>
      <c r="F287" s="22">
        <v>3</v>
      </c>
      <c r="G287" s="22">
        <v>6.4596</v>
      </c>
      <c r="H287" s="22">
        <v>19.378799999999998</v>
      </c>
      <c r="I287" s="24"/>
      <c r="J287" s="24"/>
      <c r="K287" s="24"/>
    </row>
    <row r="288" spans="1:11" ht="20.100000000000001" customHeight="1">
      <c r="A288" s="31"/>
      <c r="B288" s="31"/>
      <c r="C288" s="32"/>
      <c r="D288" s="34"/>
      <c r="E288" s="21" t="s">
        <v>294</v>
      </c>
      <c r="F288" s="22">
        <v>24</v>
      </c>
      <c r="G288" s="22">
        <v>6.1319999999999997</v>
      </c>
      <c r="H288" s="22">
        <v>147.16800000000001</v>
      </c>
      <c r="I288" s="24"/>
      <c r="J288" s="24"/>
      <c r="K288" s="24"/>
    </row>
    <row r="289" spans="1:11" ht="20.100000000000001" customHeight="1">
      <c r="A289" s="31"/>
      <c r="B289" s="31"/>
      <c r="C289" s="32"/>
      <c r="D289" s="34"/>
      <c r="E289" s="21" t="s">
        <v>295</v>
      </c>
      <c r="F289" s="22">
        <v>426</v>
      </c>
      <c r="G289" s="22">
        <v>6.4596</v>
      </c>
      <c r="H289" s="22">
        <v>2751.7896000000001</v>
      </c>
      <c r="I289" s="24"/>
      <c r="J289" s="24"/>
      <c r="K289" s="24"/>
    </row>
    <row r="290" spans="1:11" ht="20.100000000000001" customHeight="1">
      <c r="A290" s="31"/>
      <c r="B290" s="31"/>
      <c r="C290" s="32"/>
      <c r="D290" s="34"/>
      <c r="E290" s="21" t="s">
        <v>296</v>
      </c>
      <c r="F290" s="22">
        <v>414</v>
      </c>
      <c r="G290" s="22">
        <v>6.1319999999999997</v>
      </c>
      <c r="H290" s="22">
        <v>2538.6480000000001</v>
      </c>
      <c r="I290" s="24"/>
      <c r="J290" s="24"/>
      <c r="K290" s="24"/>
    </row>
    <row r="291" spans="1:11" ht="20.100000000000001" customHeight="1">
      <c r="A291" s="31"/>
      <c r="B291" s="31"/>
      <c r="C291" s="32"/>
      <c r="D291" s="34"/>
      <c r="E291" s="21" t="s">
        <v>297</v>
      </c>
      <c r="F291" s="22">
        <v>21</v>
      </c>
      <c r="G291" s="22">
        <v>6.1319999999999997</v>
      </c>
      <c r="H291" s="22">
        <v>128.77199999999999</v>
      </c>
      <c r="I291" s="24"/>
      <c r="J291" s="24"/>
      <c r="K291" s="24"/>
    </row>
    <row r="292" spans="1:11" ht="20.100000000000001" customHeight="1">
      <c r="A292" s="31"/>
      <c r="B292" s="31"/>
      <c r="C292" s="32"/>
      <c r="D292" s="34"/>
      <c r="E292" s="21" t="s">
        <v>298</v>
      </c>
      <c r="F292" s="22">
        <v>41</v>
      </c>
      <c r="G292" s="22">
        <v>6.8304</v>
      </c>
      <c r="H292" s="22">
        <v>280.04640000000001</v>
      </c>
      <c r="I292" s="24"/>
      <c r="J292" s="24"/>
      <c r="K292" s="24"/>
    </row>
    <row r="293" spans="1:11" ht="20.100000000000001" customHeight="1">
      <c r="A293" s="31"/>
      <c r="B293" s="31"/>
      <c r="C293" s="32"/>
      <c r="D293" s="34"/>
      <c r="E293" s="21" t="s">
        <v>299</v>
      </c>
      <c r="F293" s="22">
        <v>52</v>
      </c>
      <c r="G293" s="22">
        <v>6.8268000000000004</v>
      </c>
      <c r="H293" s="22">
        <v>354.99360000000001</v>
      </c>
      <c r="I293" s="24"/>
      <c r="J293" s="24"/>
      <c r="K293" s="24"/>
    </row>
    <row r="294" spans="1:11" ht="20.100000000000001" customHeight="1">
      <c r="A294" s="31"/>
      <c r="B294" s="31"/>
      <c r="C294" s="32"/>
      <c r="D294" s="34"/>
      <c r="E294" s="21" t="s">
        <v>300</v>
      </c>
      <c r="F294" s="22">
        <v>32</v>
      </c>
      <c r="G294" s="22">
        <v>6.4596</v>
      </c>
      <c r="H294" s="22">
        <v>206.7072</v>
      </c>
      <c r="I294" s="24"/>
      <c r="J294" s="24"/>
      <c r="K294" s="24"/>
    </row>
    <row r="295" spans="1:11" ht="20.100000000000001" customHeight="1">
      <c r="A295" s="31"/>
      <c r="B295" s="31"/>
      <c r="C295" s="32"/>
      <c r="D295" s="34"/>
      <c r="E295" s="21" t="s">
        <v>301</v>
      </c>
      <c r="F295" s="22">
        <v>34</v>
      </c>
      <c r="G295" s="22">
        <v>9.1950000000000003</v>
      </c>
      <c r="H295" s="22">
        <v>312.63</v>
      </c>
      <c r="I295" s="24"/>
      <c r="J295" s="24"/>
      <c r="K295" s="24"/>
    </row>
    <row r="296" spans="1:11" ht="20.100000000000001" customHeight="1">
      <c r="A296" s="31"/>
      <c r="B296" s="31"/>
      <c r="C296" s="32"/>
      <c r="D296" s="34"/>
      <c r="E296" s="21" t="s">
        <v>302</v>
      </c>
      <c r="F296" s="22">
        <v>3</v>
      </c>
      <c r="G296" s="22">
        <v>7.5140000000000002</v>
      </c>
      <c r="H296" s="22">
        <v>22.542000000000002</v>
      </c>
      <c r="I296" s="24"/>
      <c r="J296" s="24"/>
      <c r="K296" s="24"/>
    </row>
    <row r="297" spans="1:11" ht="20.100000000000001" customHeight="1">
      <c r="A297" s="31"/>
      <c r="B297" s="31"/>
      <c r="C297" s="32"/>
      <c r="D297" s="34"/>
      <c r="E297" s="21" t="s">
        <v>303</v>
      </c>
      <c r="F297" s="22">
        <v>3</v>
      </c>
      <c r="G297" s="22">
        <v>9.1950000000000003</v>
      </c>
      <c r="H297" s="22">
        <v>27.585000000000001</v>
      </c>
      <c r="I297" s="24"/>
      <c r="J297" s="24"/>
      <c r="K297" s="24"/>
    </row>
    <row r="298" spans="1:11" ht="20.100000000000001" customHeight="1">
      <c r="A298" s="31"/>
      <c r="B298" s="31"/>
      <c r="C298" s="32"/>
      <c r="D298" s="34"/>
      <c r="E298" s="21" t="s">
        <v>304</v>
      </c>
      <c r="F298" s="22">
        <v>1</v>
      </c>
      <c r="G298" s="22">
        <v>30</v>
      </c>
      <c r="H298" s="22">
        <v>30</v>
      </c>
      <c r="I298" s="24"/>
      <c r="J298" s="24"/>
      <c r="K298" s="24"/>
    </row>
    <row r="299" spans="1:11" ht="20.100000000000001" customHeight="1">
      <c r="A299" s="31"/>
      <c r="B299" s="31"/>
      <c r="C299" s="32"/>
      <c r="D299" s="34"/>
      <c r="E299" s="21" t="s">
        <v>305</v>
      </c>
      <c r="F299" s="22">
        <v>20</v>
      </c>
      <c r="G299" s="22">
        <v>30</v>
      </c>
      <c r="H299" s="22">
        <v>600</v>
      </c>
      <c r="I299" s="24"/>
      <c r="J299" s="24"/>
      <c r="K299" s="24"/>
    </row>
    <row r="300" spans="1:11" ht="20.100000000000001" customHeight="1">
      <c r="A300" s="31"/>
      <c r="B300" s="31"/>
      <c r="C300" s="32"/>
      <c r="D300" s="34"/>
      <c r="E300" s="21" t="s">
        <v>306</v>
      </c>
      <c r="F300" s="22">
        <v>50</v>
      </c>
      <c r="G300" s="22">
        <v>30</v>
      </c>
      <c r="H300" s="22">
        <v>1500</v>
      </c>
      <c r="I300" s="24"/>
      <c r="J300" s="24"/>
      <c r="K300" s="24"/>
    </row>
    <row r="301" spans="1:11" ht="20.100000000000001" customHeight="1">
      <c r="A301" s="31"/>
      <c r="B301" s="31"/>
      <c r="C301" s="32"/>
      <c r="D301" s="34"/>
      <c r="E301" s="21" t="s">
        <v>307</v>
      </c>
      <c r="F301" s="22">
        <v>222</v>
      </c>
      <c r="G301" s="22">
        <v>30</v>
      </c>
      <c r="H301" s="22">
        <v>6660</v>
      </c>
      <c r="I301" s="24"/>
      <c r="J301" s="24"/>
      <c r="K301" s="24"/>
    </row>
    <row r="302" spans="1:11" ht="20.100000000000001" customHeight="1">
      <c r="A302" s="31"/>
      <c r="B302" s="31"/>
      <c r="C302" s="32"/>
      <c r="D302" s="34"/>
      <c r="E302" s="21" t="s">
        <v>308</v>
      </c>
      <c r="F302" s="22">
        <v>18</v>
      </c>
      <c r="G302" s="22">
        <v>30</v>
      </c>
      <c r="H302" s="22">
        <v>540</v>
      </c>
      <c r="I302" s="24"/>
      <c r="J302" s="24"/>
      <c r="K302" s="24"/>
    </row>
    <row r="303" spans="1:11" ht="20.100000000000001" customHeight="1">
      <c r="A303" s="31"/>
      <c r="B303" s="31"/>
      <c r="C303" s="32"/>
      <c r="D303" s="34"/>
      <c r="E303" s="21" t="s">
        <v>309</v>
      </c>
      <c r="F303" s="22">
        <v>12</v>
      </c>
      <c r="G303" s="22">
        <v>30</v>
      </c>
      <c r="H303" s="22">
        <v>360</v>
      </c>
      <c r="I303" s="24"/>
      <c r="J303" s="24"/>
      <c r="K303" s="24"/>
    </row>
    <row r="304" spans="1:11" ht="20.100000000000001" customHeight="1">
      <c r="A304" s="31"/>
      <c r="B304" s="31"/>
      <c r="C304" s="32"/>
      <c r="D304" s="34"/>
      <c r="E304" s="21" t="s">
        <v>310</v>
      </c>
      <c r="F304" s="22">
        <v>266</v>
      </c>
      <c r="G304" s="22">
        <v>29.851199999999999</v>
      </c>
      <c r="H304" s="22">
        <v>7940.4192000000003</v>
      </c>
      <c r="I304" s="24"/>
      <c r="J304" s="24"/>
      <c r="K304" s="24"/>
    </row>
    <row r="305" spans="1:11" ht="20.100000000000001" customHeight="1">
      <c r="A305" s="31"/>
      <c r="B305" s="31"/>
      <c r="C305" s="32"/>
      <c r="D305" s="34"/>
      <c r="E305" s="21" t="s">
        <v>311</v>
      </c>
      <c r="F305" s="22">
        <v>40</v>
      </c>
      <c r="G305" s="22">
        <v>29.851199999999999</v>
      </c>
      <c r="H305" s="22">
        <v>1194.048</v>
      </c>
      <c r="I305" s="24"/>
      <c r="J305" s="24"/>
      <c r="K305" s="24"/>
    </row>
    <row r="306" spans="1:11" ht="20.100000000000001" customHeight="1">
      <c r="A306" s="31"/>
      <c r="B306" s="31"/>
      <c r="C306" s="32"/>
      <c r="D306" s="34"/>
      <c r="E306" s="21" t="s">
        <v>312</v>
      </c>
      <c r="F306" s="22">
        <v>4</v>
      </c>
      <c r="G306" s="22">
        <v>30</v>
      </c>
      <c r="H306" s="22">
        <v>120</v>
      </c>
      <c r="I306" s="24"/>
      <c r="J306" s="24"/>
      <c r="K306" s="24"/>
    </row>
    <row r="307" spans="1:11" ht="20.100000000000001" customHeight="1">
      <c r="A307" s="31"/>
      <c r="B307" s="31"/>
      <c r="C307" s="32"/>
      <c r="D307" s="34"/>
      <c r="E307" s="21" t="s">
        <v>313</v>
      </c>
      <c r="F307" s="22">
        <v>1</v>
      </c>
      <c r="G307" s="22">
        <v>15</v>
      </c>
      <c r="H307" s="22">
        <v>15</v>
      </c>
      <c r="I307" s="24"/>
      <c r="J307" s="24"/>
      <c r="K307" s="24"/>
    </row>
    <row r="308" spans="1:11" ht="20.100000000000001" customHeight="1">
      <c r="A308" s="31"/>
      <c r="B308" s="31"/>
      <c r="C308" s="32"/>
      <c r="D308" s="34"/>
      <c r="E308" s="21" t="s">
        <v>314</v>
      </c>
      <c r="F308" s="22">
        <v>59</v>
      </c>
      <c r="G308" s="22">
        <v>30</v>
      </c>
      <c r="H308" s="22">
        <v>1770</v>
      </c>
      <c r="I308" s="24"/>
      <c r="J308" s="24"/>
      <c r="K308" s="24"/>
    </row>
    <row r="309" spans="1:11" ht="20.100000000000001" customHeight="1">
      <c r="A309" s="31"/>
      <c r="B309" s="31"/>
      <c r="C309" s="32"/>
      <c r="D309" s="34"/>
      <c r="E309" s="21" t="s">
        <v>315</v>
      </c>
      <c r="F309" s="22">
        <v>91</v>
      </c>
      <c r="G309" s="22">
        <v>30</v>
      </c>
      <c r="H309" s="22">
        <v>2730</v>
      </c>
      <c r="I309" s="24"/>
      <c r="J309" s="24"/>
      <c r="K309" s="24"/>
    </row>
    <row r="310" spans="1:11" ht="20.100000000000001" customHeight="1">
      <c r="A310" s="31"/>
      <c r="B310" s="31"/>
      <c r="C310" s="32"/>
      <c r="D310" s="34"/>
      <c r="E310" s="21" t="s">
        <v>315</v>
      </c>
      <c r="F310" s="22">
        <v>1</v>
      </c>
      <c r="G310" s="22">
        <v>30</v>
      </c>
      <c r="H310" s="22">
        <v>30</v>
      </c>
      <c r="I310" s="24"/>
      <c r="J310" s="24"/>
      <c r="K310" s="24"/>
    </row>
    <row r="311" spans="1:11" ht="20.100000000000001" customHeight="1">
      <c r="A311" s="31"/>
      <c r="B311" s="31"/>
      <c r="C311" s="32"/>
      <c r="D311" s="34"/>
      <c r="E311" s="21" t="s">
        <v>316</v>
      </c>
      <c r="F311" s="22">
        <v>1</v>
      </c>
      <c r="G311" s="22">
        <v>30</v>
      </c>
      <c r="H311" s="22">
        <v>30</v>
      </c>
      <c r="I311" s="24"/>
      <c r="J311" s="24"/>
      <c r="K311" s="24"/>
    </row>
    <row r="312" spans="1:11" ht="20.100000000000001" customHeight="1">
      <c r="A312" s="31"/>
      <c r="B312" s="31"/>
      <c r="C312" s="32"/>
      <c r="D312" s="34"/>
      <c r="E312" s="21" t="s">
        <v>317</v>
      </c>
      <c r="F312" s="22">
        <v>10</v>
      </c>
      <c r="G312" s="22">
        <v>30</v>
      </c>
      <c r="H312" s="22">
        <v>300</v>
      </c>
      <c r="I312" s="24"/>
      <c r="J312" s="24"/>
      <c r="K312" s="24"/>
    </row>
    <row r="313" spans="1:11" ht="20.100000000000001" customHeight="1">
      <c r="A313" s="31"/>
      <c r="B313" s="31"/>
      <c r="C313" s="32"/>
      <c r="D313" s="34"/>
      <c r="E313" s="21" t="s">
        <v>318</v>
      </c>
      <c r="F313" s="22">
        <v>83</v>
      </c>
      <c r="G313" s="22">
        <v>30</v>
      </c>
      <c r="H313" s="22">
        <v>2490</v>
      </c>
      <c r="I313" s="24"/>
      <c r="J313" s="24"/>
      <c r="K313" s="24"/>
    </row>
    <row r="314" spans="1:11" ht="20.100000000000001" customHeight="1">
      <c r="A314" s="31"/>
      <c r="B314" s="31"/>
      <c r="C314" s="32"/>
      <c r="D314" s="34"/>
      <c r="E314" s="21" t="s">
        <v>319</v>
      </c>
      <c r="F314" s="22">
        <v>227</v>
      </c>
      <c r="G314" s="22">
        <v>30</v>
      </c>
      <c r="H314" s="22">
        <v>6810</v>
      </c>
      <c r="I314" s="24"/>
      <c r="J314" s="24"/>
      <c r="K314" s="24"/>
    </row>
    <row r="315" spans="1:11" ht="20.100000000000001" customHeight="1">
      <c r="A315" s="31"/>
      <c r="B315" s="31"/>
      <c r="C315" s="32"/>
      <c r="D315" s="34"/>
      <c r="E315" s="21" t="s">
        <v>320</v>
      </c>
      <c r="F315" s="22">
        <v>3</v>
      </c>
      <c r="G315" s="22">
        <v>30</v>
      </c>
      <c r="H315" s="22">
        <v>90</v>
      </c>
      <c r="I315" s="24"/>
      <c r="J315" s="24"/>
      <c r="K315" s="24"/>
    </row>
    <row r="316" spans="1:11" ht="20.100000000000001" customHeight="1">
      <c r="A316" s="31"/>
      <c r="B316" s="31"/>
      <c r="C316" s="32"/>
      <c r="D316" s="34"/>
      <c r="E316" s="21" t="s">
        <v>321</v>
      </c>
      <c r="F316" s="22">
        <v>6</v>
      </c>
      <c r="G316" s="22">
        <v>30</v>
      </c>
      <c r="H316" s="22">
        <v>180</v>
      </c>
      <c r="I316" s="24"/>
      <c r="J316" s="24"/>
      <c r="K316" s="24"/>
    </row>
    <row r="317" spans="1:11" ht="20.100000000000001" customHeight="1">
      <c r="A317" s="31"/>
      <c r="B317" s="31"/>
      <c r="C317" s="32"/>
      <c r="D317" s="34"/>
      <c r="E317" s="21" t="s">
        <v>322</v>
      </c>
      <c r="F317" s="22">
        <v>1</v>
      </c>
      <c r="G317" s="22">
        <v>29.851199999999999</v>
      </c>
      <c r="H317" s="22">
        <v>29.851199999999999</v>
      </c>
      <c r="I317" s="24"/>
      <c r="J317" s="24"/>
      <c r="K317" s="24"/>
    </row>
    <row r="318" spans="1:11" ht="20.100000000000001" customHeight="1">
      <c r="A318" s="31"/>
      <c r="B318" s="31"/>
      <c r="C318" s="32"/>
      <c r="D318" s="34"/>
      <c r="E318" s="21" t="s">
        <v>323</v>
      </c>
      <c r="F318" s="22">
        <v>34</v>
      </c>
      <c r="G318" s="22">
        <v>15</v>
      </c>
      <c r="H318" s="22">
        <v>510</v>
      </c>
      <c r="I318" s="24"/>
      <c r="J318" s="24"/>
      <c r="K318" s="24"/>
    </row>
    <row r="319" spans="1:11" ht="20.100000000000001" customHeight="1">
      <c r="A319" s="31"/>
      <c r="B319" s="31"/>
      <c r="C319" s="32"/>
      <c r="D319" s="34"/>
      <c r="E319" s="21" t="s">
        <v>324</v>
      </c>
      <c r="F319" s="22">
        <v>6</v>
      </c>
      <c r="G319" s="22">
        <v>9</v>
      </c>
      <c r="H319" s="22">
        <v>54</v>
      </c>
      <c r="I319" s="24"/>
      <c r="J319" s="24"/>
      <c r="K319" s="24"/>
    </row>
    <row r="320" spans="1:11" ht="20.100000000000001" customHeight="1">
      <c r="A320" s="31"/>
      <c r="B320" s="31"/>
      <c r="C320" s="32"/>
      <c r="D320" s="34"/>
      <c r="E320" s="21" t="s">
        <v>325</v>
      </c>
      <c r="F320" s="22">
        <v>148</v>
      </c>
      <c r="G320" s="22">
        <v>9</v>
      </c>
      <c r="H320" s="22">
        <v>1332</v>
      </c>
      <c r="I320" s="24"/>
      <c r="J320" s="24"/>
      <c r="K320" s="24"/>
    </row>
    <row r="321" spans="1:11" ht="20.100000000000001" customHeight="1">
      <c r="A321" s="31"/>
      <c r="B321" s="31"/>
      <c r="C321" s="32"/>
      <c r="D321" s="34"/>
      <c r="E321" s="21" t="s">
        <v>326</v>
      </c>
      <c r="F321" s="22">
        <v>87</v>
      </c>
      <c r="G321" s="22">
        <v>20</v>
      </c>
      <c r="H321" s="22">
        <v>1740</v>
      </c>
      <c r="I321" s="24"/>
      <c r="J321" s="24"/>
      <c r="K321" s="24"/>
    </row>
    <row r="322" spans="1:11" ht="20.100000000000001" customHeight="1">
      <c r="A322" s="31"/>
      <c r="B322" s="31"/>
      <c r="C322" s="32"/>
      <c r="D322" s="34"/>
      <c r="E322" s="21" t="s">
        <v>327</v>
      </c>
      <c r="F322" s="22">
        <v>4</v>
      </c>
      <c r="G322" s="22">
        <v>19.893599999999999</v>
      </c>
      <c r="H322" s="22">
        <v>79.574399999999997</v>
      </c>
      <c r="I322" s="24"/>
      <c r="J322" s="24"/>
      <c r="K322" s="24"/>
    </row>
    <row r="323" spans="1:11" ht="20.100000000000001" customHeight="1">
      <c r="A323" s="31"/>
      <c r="B323" s="31"/>
      <c r="C323" s="32"/>
      <c r="D323" s="34"/>
      <c r="E323" s="21" t="s">
        <v>328</v>
      </c>
      <c r="F323" s="22">
        <v>14</v>
      </c>
      <c r="G323" s="22">
        <v>20</v>
      </c>
      <c r="H323" s="22">
        <v>280</v>
      </c>
      <c r="I323" s="24"/>
      <c r="J323" s="24"/>
      <c r="K323" s="24"/>
    </row>
    <row r="324" spans="1:11" ht="20.100000000000001" customHeight="1">
      <c r="A324" s="31"/>
      <c r="B324" s="31"/>
      <c r="C324" s="32"/>
      <c r="D324" s="34"/>
      <c r="E324" s="21" t="s">
        <v>329</v>
      </c>
      <c r="F324" s="22">
        <v>148</v>
      </c>
      <c r="G324" s="22">
        <v>20</v>
      </c>
      <c r="H324" s="22">
        <v>2960</v>
      </c>
      <c r="I324" s="24"/>
      <c r="J324" s="24"/>
      <c r="K324" s="24"/>
    </row>
    <row r="325" spans="1:11" ht="20.100000000000001" customHeight="1">
      <c r="A325" s="31"/>
      <c r="B325" s="31"/>
      <c r="C325" s="32"/>
      <c r="D325" s="34"/>
      <c r="E325" s="21" t="s">
        <v>330</v>
      </c>
      <c r="F325" s="22">
        <v>25</v>
      </c>
      <c r="G325" s="22">
        <v>20</v>
      </c>
      <c r="H325" s="22">
        <v>500</v>
      </c>
      <c r="I325" s="24"/>
      <c r="J325" s="24"/>
      <c r="K325" s="24"/>
    </row>
    <row r="326" spans="1:11" ht="20.100000000000001" customHeight="1">
      <c r="A326" s="31"/>
      <c r="B326" s="31"/>
      <c r="C326" s="32"/>
      <c r="D326" s="34"/>
      <c r="E326" s="21" t="s">
        <v>331</v>
      </c>
      <c r="F326" s="22">
        <v>35</v>
      </c>
      <c r="G326" s="22">
        <v>19.893599999999999</v>
      </c>
      <c r="H326" s="22">
        <v>696.27599999999995</v>
      </c>
      <c r="I326" s="24"/>
      <c r="J326" s="24"/>
      <c r="K326" s="24"/>
    </row>
    <row r="327" spans="1:11" ht="20.100000000000001" customHeight="1">
      <c r="A327" s="31"/>
      <c r="B327" s="31"/>
      <c r="C327" s="32"/>
      <c r="D327" s="34"/>
      <c r="E327" s="21" t="s">
        <v>332</v>
      </c>
      <c r="F327" s="22">
        <v>15</v>
      </c>
      <c r="G327" s="22">
        <v>20</v>
      </c>
      <c r="H327" s="22">
        <v>300</v>
      </c>
      <c r="I327" s="24"/>
      <c r="J327" s="24"/>
      <c r="K327" s="24"/>
    </row>
    <row r="328" spans="1:11" ht="20.100000000000001" customHeight="1">
      <c r="A328" s="31"/>
      <c r="B328" s="31"/>
      <c r="C328" s="32"/>
      <c r="D328" s="34"/>
      <c r="E328" s="21" t="s">
        <v>333</v>
      </c>
      <c r="F328" s="22">
        <v>3</v>
      </c>
      <c r="G328" s="22">
        <v>19.699200000000001</v>
      </c>
      <c r="H328" s="22">
        <v>59.0976</v>
      </c>
      <c r="I328" s="24"/>
      <c r="J328" s="24"/>
      <c r="K328" s="24"/>
    </row>
    <row r="329" spans="1:11" ht="20.100000000000001" customHeight="1">
      <c r="A329" s="31"/>
      <c r="B329" s="31"/>
      <c r="C329" s="32"/>
      <c r="D329" s="34"/>
      <c r="E329" s="21" t="s">
        <v>334</v>
      </c>
      <c r="F329" s="22">
        <v>4</v>
      </c>
      <c r="G329" s="22">
        <v>20</v>
      </c>
      <c r="H329" s="22">
        <v>80</v>
      </c>
      <c r="I329" s="24"/>
      <c r="J329" s="24"/>
      <c r="K329" s="24"/>
    </row>
    <row r="330" spans="1:11" ht="20.100000000000001" customHeight="1">
      <c r="A330" s="31"/>
      <c r="B330" s="31"/>
      <c r="C330" s="32"/>
      <c r="D330" s="34"/>
      <c r="E330" s="21" t="s">
        <v>335</v>
      </c>
      <c r="F330" s="22">
        <v>53</v>
      </c>
      <c r="G330" s="22">
        <v>20</v>
      </c>
      <c r="H330" s="22">
        <v>1060</v>
      </c>
      <c r="I330" s="24"/>
      <c r="J330" s="24"/>
      <c r="K330" s="24"/>
    </row>
    <row r="331" spans="1:11" ht="20.100000000000001" customHeight="1">
      <c r="A331" s="31"/>
      <c r="B331" s="31"/>
      <c r="C331" s="32"/>
      <c r="D331" s="34"/>
      <c r="E331" s="21" t="s">
        <v>336</v>
      </c>
      <c r="F331" s="22">
        <v>117</v>
      </c>
      <c r="G331" s="22">
        <v>19.385999999999999</v>
      </c>
      <c r="H331" s="22">
        <v>2268.1619999999998</v>
      </c>
      <c r="I331" s="24"/>
      <c r="J331" s="24"/>
      <c r="K331" s="24"/>
    </row>
    <row r="332" spans="1:11" ht="20.100000000000001" customHeight="1">
      <c r="A332" s="31"/>
      <c r="B332" s="31"/>
      <c r="C332" s="32"/>
      <c r="D332" s="34"/>
      <c r="E332" s="21" t="s">
        <v>337</v>
      </c>
      <c r="F332" s="22">
        <v>148</v>
      </c>
      <c r="G332" s="22">
        <v>20</v>
      </c>
      <c r="H332" s="22">
        <v>2960</v>
      </c>
      <c r="I332" s="24"/>
      <c r="J332" s="24"/>
      <c r="K332" s="24"/>
    </row>
    <row r="333" spans="1:11" ht="20.100000000000001" customHeight="1">
      <c r="A333" s="31"/>
      <c r="B333" s="31"/>
      <c r="C333" s="32"/>
      <c r="D333" s="34"/>
      <c r="E333" s="21" t="s">
        <v>338</v>
      </c>
      <c r="F333" s="22">
        <v>65</v>
      </c>
      <c r="G333" s="22">
        <v>20</v>
      </c>
      <c r="H333" s="22">
        <v>1300</v>
      </c>
      <c r="I333" s="24"/>
      <c r="J333" s="24"/>
      <c r="K333" s="24"/>
    </row>
    <row r="334" spans="1:11" ht="20.100000000000001" customHeight="1">
      <c r="A334" s="31"/>
      <c r="B334" s="31"/>
      <c r="C334" s="32"/>
      <c r="D334" s="34"/>
      <c r="E334" s="21" t="s">
        <v>339</v>
      </c>
      <c r="F334" s="22">
        <v>1</v>
      </c>
      <c r="G334" s="22">
        <v>9</v>
      </c>
      <c r="H334" s="22">
        <v>9</v>
      </c>
      <c r="I334" s="24"/>
      <c r="J334" s="24"/>
      <c r="K334" s="24"/>
    </row>
    <row r="335" spans="1:11" ht="20.100000000000001" customHeight="1">
      <c r="A335" s="31"/>
      <c r="B335" s="31"/>
      <c r="C335" s="32">
        <v>10</v>
      </c>
      <c r="D335" s="32" t="s">
        <v>340</v>
      </c>
      <c r="E335" s="21" t="s">
        <v>16</v>
      </c>
      <c r="F335" s="22">
        <v>679</v>
      </c>
      <c r="G335" s="22"/>
      <c r="H335" s="22">
        <v>15612</v>
      </c>
      <c r="I335" s="24">
        <v>2691</v>
      </c>
      <c r="J335" s="24"/>
      <c r="K335" s="24">
        <f>H335-I335</f>
        <v>12921</v>
      </c>
    </row>
    <row r="336" spans="1:11" ht="20.100000000000001" customHeight="1">
      <c r="A336" s="31"/>
      <c r="B336" s="31"/>
      <c r="C336" s="32"/>
      <c r="D336" s="32"/>
      <c r="E336" s="21" t="s">
        <v>341</v>
      </c>
      <c r="F336" s="22">
        <v>13</v>
      </c>
      <c r="G336" s="22">
        <v>30</v>
      </c>
      <c r="H336" s="22">
        <v>390</v>
      </c>
      <c r="I336" s="24"/>
      <c r="J336" s="24"/>
      <c r="K336" s="24"/>
    </row>
    <row r="337" spans="1:11" ht="20.100000000000001" customHeight="1">
      <c r="A337" s="31"/>
      <c r="B337" s="31"/>
      <c r="C337" s="32"/>
      <c r="D337" s="32"/>
      <c r="E337" s="21" t="s">
        <v>342</v>
      </c>
      <c r="F337" s="22">
        <v>13</v>
      </c>
      <c r="G337" s="22">
        <v>30</v>
      </c>
      <c r="H337" s="22">
        <v>390</v>
      </c>
      <c r="I337" s="24"/>
      <c r="J337" s="24"/>
      <c r="K337" s="24"/>
    </row>
    <row r="338" spans="1:11" ht="20.100000000000001" customHeight="1">
      <c r="A338" s="31"/>
      <c r="B338" s="31"/>
      <c r="C338" s="32"/>
      <c r="D338" s="32"/>
      <c r="E338" s="21" t="s">
        <v>343</v>
      </c>
      <c r="F338" s="22">
        <v>29</v>
      </c>
      <c r="G338" s="22">
        <v>30</v>
      </c>
      <c r="H338" s="22">
        <v>870</v>
      </c>
      <c r="I338" s="24"/>
      <c r="J338" s="24"/>
      <c r="K338" s="24"/>
    </row>
    <row r="339" spans="1:11" ht="20.100000000000001" customHeight="1">
      <c r="A339" s="31"/>
      <c r="B339" s="31"/>
      <c r="C339" s="32"/>
      <c r="D339" s="32"/>
      <c r="E339" s="21" t="s">
        <v>344</v>
      </c>
      <c r="F339" s="22">
        <v>119</v>
      </c>
      <c r="G339" s="22">
        <v>30</v>
      </c>
      <c r="H339" s="22">
        <v>3570</v>
      </c>
      <c r="I339" s="24"/>
      <c r="J339" s="24"/>
      <c r="K339" s="24"/>
    </row>
    <row r="340" spans="1:11" ht="20.100000000000001" customHeight="1">
      <c r="A340" s="31"/>
      <c r="B340" s="31"/>
      <c r="C340" s="32"/>
      <c r="D340" s="32"/>
      <c r="E340" s="21" t="s">
        <v>345</v>
      </c>
      <c r="F340" s="22">
        <v>65</v>
      </c>
      <c r="G340" s="22">
        <v>29.851199999999999</v>
      </c>
      <c r="H340" s="22">
        <v>1940.328</v>
      </c>
      <c r="I340" s="24"/>
      <c r="J340" s="24"/>
      <c r="K340" s="24"/>
    </row>
    <row r="341" spans="1:11" ht="20.100000000000001" customHeight="1">
      <c r="A341" s="31"/>
      <c r="B341" s="31"/>
      <c r="C341" s="32"/>
      <c r="D341" s="32"/>
      <c r="E341" s="21" t="s">
        <v>346</v>
      </c>
      <c r="F341" s="22">
        <v>1</v>
      </c>
      <c r="G341" s="22">
        <v>30</v>
      </c>
      <c r="H341" s="22">
        <v>30</v>
      </c>
      <c r="I341" s="24"/>
      <c r="J341" s="24"/>
      <c r="K341" s="24"/>
    </row>
    <row r="342" spans="1:11" ht="20.100000000000001" customHeight="1">
      <c r="A342" s="31"/>
      <c r="B342" s="31"/>
      <c r="C342" s="32"/>
      <c r="D342" s="32"/>
      <c r="E342" s="21" t="s">
        <v>347</v>
      </c>
      <c r="F342" s="22">
        <v>113</v>
      </c>
      <c r="G342" s="22">
        <v>15</v>
      </c>
      <c r="H342" s="22">
        <v>1695</v>
      </c>
      <c r="I342" s="24"/>
      <c r="J342" s="24"/>
      <c r="K342" s="24"/>
    </row>
    <row r="343" spans="1:11" ht="20.100000000000001" customHeight="1">
      <c r="A343" s="31"/>
      <c r="B343" s="31"/>
      <c r="C343" s="32"/>
      <c r="D343" s="32"/>
      <c r="E343" s="21" t="s">
        <v>348</v>
      </c>
      <c r="F343" s="22">
        <v>11</v>
      </c>
      <c r="G343" s="22">
        <v>15</v>
      </c>
      <c r="H343" s="22">
        <v>165</v>
      </c>
      <c r="I343" s="24"/>
      <c r="J343" s="24"/>
      <c r="K343" s="24"/>
    </row>
    <row r="344" spans="1:11" ht="20.100000000000001" customHeight="1">
      <c r="A344" s="31"/>
      <c r="B344" s="31"/>
      <c r="C344" s="32"/>
      <c r="D344" s="32"/>
      <c r="E344" s="21" t="s">
        <v>349</v>
      </c>
      <c r="F344" s="22">
        <v>31</v>
      </c>
      <c r="G344" s="22">
        <v>15</v>
      </c>
      <c r="H344" s="22">
        <v>465</v>
      </c>
      <c r="I344" s="24"/>
      <c r="J344" s="24"/>
      <c r="K344" s="24"/>
    </row>
    <row r="345" spans="1:11" ht="20.100000000000001" customHeight="1">
      <c r="A345" s="31">
        <v>10</v>
      </c>
      <c r="B345" s="33" t="s">
        <v>250</v>
      </c>
      <c r="C345" s="32">
        <v>10</v>
      </c>
      <c r="D345" s="32" t="s">
        <v>340</v>
      </c>
      <c r="E345" s="21" t="s">
        <v>350</v>
      </c>
      <c r="F345" s="22">
        <v>26</v>
      </c>
      <c r="G345" s="22">
        <v>30</v>
      </c>
      <c r="H345" s="22">
        <v>780</v>
      </c>
      <c r="I345" s="24"/>
      <c r="J345" s="24"/>
      <c r="K345" s="24"/>
    </row>
    <row r="346" spans="1:11" ht="20.100000000000001" customHeight="1">
      <c r="A346" s="31"/>
      <c r="B346" s="31"/>
      <c r="C346" s="32"/>
      <c r="D346" s="32"/>
      <c r="E346" s="21" t="s">
        <v>351</v>
      </c>
      <c r="F346" s="22">
        <v>40</v>
      </c>
      <c r="G346" s="22">
        <v>30</v>
      </c>
      <c r="H346" s="22">
        <v>1200</v>
      </c>
      <c r="I346" s="24"/>
      <c r="J346" s="24"/>
      <c r="K346" s="24"/>
    </row>
    <row r="347" spans="1:11" ht="20.100000000000001" customHeight="1">
      <c r="A347" s="31"/>
      <c r="B347" s="31"/>
      <c r="C347" s="32"/>
      <c r="D347" s="32"/>
      <c r="E347" s="21" t="s">
        <v>352</v>
      </c>
      <c r="F347" s="22">
        <v>24</v>
      </c>
      <c r="G347" s="22">
        <v>30</v>
      </c>
      <c r="H347" s="22">
        <v>720</v>
      </c>
      <c r="I347" s="24"/>
      <c r="J347" s="24"/>
      <c r="K347" s="24"/>
    </row>
    <row r="348" spans="1:11" ht="20.100000000000001" customHeight="1">
      <c r="A348" s="31"/>
      <c r="B348" s="31"/>
      <c r="C348" s="32"/>
      <c r="D348" s="32"/>
      <c r="E348" s="21" t="s">
        <v>353</v>
      </c>
      <c r="F348" s="22">
        <v>58</v>
      </c>
      <c r="G348" s="22">
        <v>15</v>
      </c>
      <c r="H348" s="22">
        <v>870</v>
      </c>
      <c r="I348" s="24"/>
      <c r="J348" s="24"/>
      <c r="K348" s="24"/>
    </row>
    <row r="349" spans="1:11" ht="20.100000000000001" customHeight="1">
      <c r="A349" s="31"/>
      <c r="B349" s="31"/>
      <c r="C349" s="32"/>
      <c r="D349" s="32"/>
      <c r="E349" s="21" t="s">
        <v>354</v>
      </c>
      <c r="F349" s="22">
        <v>37</v>
      </c>
      <c r="G349" s="22">
        <v>15</v>
      </c>
      <c r="H349" s="22">
        <v>555</v>
      </c>
      <c r="I349" s="24"/>
      <c r="J349" s="24"/>
      <c r="K349" s="24"/>
    </row>
    <row r="350" spans="1:11" ht="20.100000000000001" customHeight="1">
      <c r="A350" s="31"/>
      <c r="B350" s="31"/>
      <c r="C350" s="32"/>
      <c r="D350" s="32"/>
      <c r="E350" s="21" t="s">
        <v>355</v>
      </c>
      <c r="F350" s="22">
        <v>6</v>
      </c>
      <c r="G350" s="22">
        <v>19.906500000000001</v>
      </c>
      <c r="H350" s="22">
        <v>119.43899999999999</v>
      </c>
      <c r="I350" s="24"/>
      <c r="J350" s="24"/>
      <c r="K350" s="24"/>
    </row>
    <row r="351" spans="1:11" ht="20.100000000000001" customHeight="1">
      <c r="A351" s="31"/>
      <c r="B351" s="31"/>
      <c r="C351" s="32"/>
      <c r="D351" s="32"/>
      <c r="E351" s="21" t="s">
        <v>356</v>
      </c>
      <c r="F351" s="22">
        <v>78</v>
      </c>
      <c r="G351" s="22">
        <v>20</v>
      </c>
      <c r="H351" s="22">
        <v>1560</v>
      </c>
      <c r="I351" s="24"/>
      <c r="J351" s="24"/>
      <c r="K351" s="24"/>
    </row>
    <row r="352" spans="1:11" ht="20.100000000000001" customHeight="1">
      <c r="A352" s="31"/>
      <c r="B352" s="31"/>
      <c r="C352" s="32"/>
      <c r="D352" s="32"/>
      <c r="E352" s="21" t="s">
        <v>357</v>
      </c>
      <c r="F352" s="22">
        <v>4</v>
      </c>
      <c r="G352" s="22">
        <v>18.09</v>
      </c>
      <c r="H352" s="22">
        <v>72.36</v>
      </c>
      <c r="I352" s="24"/>
      <c r="J352" s="24"/>
      <c r="K352" s="24"/>
    </row>
    <row r="353" spans="1:11" ht="20.100000000000001" customHeight="1">
      <c r="A353" s="31"/>
      <c r="B353" s="31"/>
      <c r="C353" s="32"/>
      <c r="D353" s="32"/>
      <c r="E353" s="21" t="s">
        <v>358</v>
      </c>
      <c r="F353" s="22">
        <v>1</v>
      </c>
      <c r="G353" s="22">
        <v>20</v>
      </c>
      <c r="H353" s="22">
        <v>20</v>
      </c>
      <c r="I353" s="24"/>
      <c r="J353" s="24"/>
      <c r="K353" s="24"/>
    </row>
    <row r="354" spans="1:11" ht="20.100000000000001" customHeight="1">
      <c r="A354" s="31"/>
      <c r="B354" s="31"/>
      <c r="C354" s="32"/>
      <c r="D354" s="32"/>
      <c r="E354" s="21" t="s">
        <v>359</v>
      </c>
      <c r="F354" s="22">
        <v>10</v>
      </c>
      <c r="G354" s="22">
        <v>20</v>
      </c>
      <c r="H354" s="22">
        <v>200</v>
      </c>
      <c r="I354" s="24"/>
      <c r="J354" s="24"/>
      <c r="K354" s="24"/>
    </row>
    <row r="355" spans="1:11" ht="20.100000000000001" customHeight="1">
      <c r="A355" s="31"/>
      <c r="B355" s="31"/>
      <c r="C355" s="32">
        <v>11</v>
      </c>
      <c r="D355" s="34" t="s">
        <v>360</v>
      </c>
      <c r="E355" s="21" t="s">
        <v>16</v>
      </c>
      <c r="F355" s="22">
        <v>58</v>
      </c>
      <c r="G355" s="22"/>
      <c r="H355" s="22">
        <v>230</v>
      </c>
      <c r="I355" s="24">
        <v>11416</v>
      </c>
      <c r="J355" s="24"/>
      <c r="K355" s="24">
        <v>0</v>
      </c>
    </row>
    <row r="356" spans="1:11" ht="20.100000000000001" customHeight="1">
      <c r="A356" s="31"/>
      <c r="B356" s="31"/>
      <c r="C356" s="32"/>
      <c r="D356" s="34"/>
      <c r="E356" s="21" t="s">
        <v>361</v>
      </c>
      <c r="F356" s="22">
        <v>58</v>
      </c>
      <c r="G356" s="22">
        <v>3.96</v>
      </c>
      <c r="H356" s="22">
        <v>229.68</v>
      </c>
      <c r="I356" s="24"/>
      <c r="J356" s="24"/>
      <c r="K356" s="24"/>
    </row>
    <row r="357" spans="1:11" ht="20.100000000000001" customHeight="1">
      <c r="A357" s="31"/>
      <c r="B357" s="31"/>
      <c r="C357" s="32">
        <v>12</v>
      </c>
      <c r="D357" s="34" t="s">
        <v>362</v>
      </c>
      <c r="E357" s="21" t="s">
        <v>16</v>
      </c>
      <c r="F357" s="22">
        <v>1284</v>
      </c>
      <c r="G357" s="22"/>
      <c r="H357" s="22">
        <v>24304</v>
      </c>
      <c r="I357" s="24">
        <v>10493</v>
      </c>
      <c r="J357" s="24"/>
      <c r="K357" s="24">
        <f>H357-I357</f>
        <v>13811</v>
      </c>
    </row>
    <row r="358" spans="1:11" ht="20.100000000000001" customHeight="1">
      <c r="A358" s="31"/>
      <c r="B358" s="31"/>
      <c r="C358" s="32"/>
      <c r="D358" s="34"/>
      <c r="E358" s="21" t="s">
        <v>363</v>
      </c>
      <c r="F358" s="22">
        <v>3</v>
      </c>
      <c r="G358" s="22">
        <v>6.1260000000000003</v>
      </c>
      <c r="H358" s="22">
        <v>18.378</v>
      </c>
      <c r="I358" s="24"/>
      <c r="J358" s="24"/>
      <c r="K358" s="24"/>
    </row>
    <row r="359" spans="1:11" ht="20.100000000000001" customHeight="1">
      <c r="A359" s="31"/>
      <c r="B359" s="31"/>
      <c r="C359" s="32"/>
      <c r="D359" s="34"/>
      <c r="E359" s="21" t="s">
        <v>364</v>
      </c>
      <c r="F359" s="22">
        <v>10</v>
      </c>
      <c r="G359" s="22">
        <v>29.851199999999999</v>
      </c>
      <c r="H359" s="22">
        <v>298.512</v>
      </c>
      <c r="I359" s="24"/>
      <c r="J359" s="24"/>
      <c r="K359" s="24"/>
    </row>
    <row r="360" spans="1:11" ht="20.100000000000001" customHeight="1">
      <c r="A360" s="31"/>
      <c r="B360" s="31"/>
      <c r="C360" s="32"/>
      <c r="D360" s="34"/>
      <c r="E360" s="21" t="s">
        <v>365</v>
      </c>
      <c r="F360" s="22">
        <v>23</v>
      </c>
      <c r="G360" s="22">
        <v>30</v>
      </c>
      <c r="H360" s="22">
        <v>690</v>
      </c>
      <c r="I360" s="24"/>
      <c r="J360" s="24"/>
      <c r="K360" s="24"/>
    </row>
    <row r="361" spans="1:11" ht="20.100000000000001" customHeight="1">
      <c r="A361" s="31"/>
      <c r="B361" s="31"/>
      <c r="C361" s="32"/>
      <c r="D361" s="34"/>
      <c r="E361" s="21" t="s">
        <v>366</v>
      </c>
      <c r="F361" s="22">
        <v>24</v>
      </c>
      <c r="G361" s="22">
        <v>30</v>
      </c>
      <c r="H361" s="22">
        <v>720</v>
      </c>
      <c r="I361" s="24"/>
      <c r="J361" s="24"/>
      <c r="K361" s="24"/>
    </row>
    <row r="362" spans="1:11" ht="20.100000000000001" customHeight="1">
      <c r="A362" s="31"/>
      <c r="B362" s="31"/>
      <c r="C362" s="32"/>
      <c r="D362" s="34"/>
      <c r="E362" s="21" t="s">
        <v>367</v>
      </c>
      <c r="F362" s="22">
        <v>183</v>
      </c>
      <c r="G362" s="22">
        <v>29.851199999999999</v>
      </c>
      <c r="H362" s="22">
        <v>5462.7695999999996</v>
      </c>
      <c r="I362" s="24"/>
      <c r="J362" s="24"/>
      <c r="K362" s="24"/>
    </row>
    <row r="363" spans="1:11" ht="20.100000000000001" customHeight="1">
      <c r="A363" s="31"/>
      <c r="B363" s="31"/>
      <c r="C363" s="32"/>
      <c r="D363" s="34"/>
      <c r="E363" s="21" t="s">
        <v>368</v>
      </c>
      <c r="F363" s="22">
        <v>81</v>
      </c>
      <c r="G363" s="22">
        <v>15</v>
      </c>
      <c r="H363" s="22">
        <v>1215</v>
      </c>
      <c r="I363" s="24"/>
      <c r="J363" s="24"/>
      <c r="K363" s="24"/>
    </row>
    <row r="364" spans="1:11" ht="20.100000000000001" customHeight="1">
      <c r="A364" s="31"/>
      <c r="B364" s="31"/>
      <c r="C364" s="32"/>
      <c r="D364" s="34"/>
      <c r="E364" s="21" t="s">
        <v>369</v>
      </c>
      <c r="F364" s="22">
        <v>23</v>
      </c>
      <c r="G364" s="22">
        <v>15</v>
      </c>
      <c r="H364" s="22">
        <v>345</v>
      </c>
      <c r="I364" s="24"/>
      <c r="J364" s="24"/>
      <c r="K364" s="24"/>
    </row>
    <row r="365" spans="1:11" ht="20.100000000000001" customHeight="1">
      <c r="A365" s="31"/>
      <c r="B365" s="31"/>
      <c r="C365" s="32"/>
      <c r="D365" s="34"/>
      <c r="E365" s="21" t="s">
        <v>370</v>
      </c>
      <c r="F365" s="22">
        <v>34</v>
      </c>
      <c r="G365" s="22">
        <v>14.94</v>
      </c>
      <c r="H365" s="22">
        <v>507.96</v>
      </c>
      <c r="I365" s="24"/>
      <c r="J365" s="24"/>
      <c r="K365" s="24"/>
    </row>
    <row r="366" spans="1:11" ht="20.100000000000001" customHeight="1">
      <c r="A366" s="31"/>
      <c r="B366" s="31"/>
      <c r="C366" s="32"/>
      <c r="D366" s="34"/>
      <c r="E366" s="21" t="s">
        <v>371</v>
      </c>
      <c r="F366" s="22">
        <v>8</v>
      </c>
      <c r="G366" s="22">
        <v>29.015999999999998</v>
      </c>
      <c r="H366" s="22">
        <v>232.12799999999999</v>
      </c>
      <c r="I366" s="24"/>
      <c r="J366" s="24"/>
      <c r="K366" s="24"/>
    </row>
    <row r="367" spans="1:11" ht="20.100000000000001" customHeight="1">
      <c r="A367" s="31"/>
      <c r="B367" s="31"/>
      <c r="C367" s="32"/>
      <c r="D367" s="34"/>
      <c r="E367" s="21" t="s">
        <v>372</v>
      </c>
      <c r="F367" s="22">
        <v>3</v>
      </c>
      <c r="G367" s="22">
        <v>30</v>
      </c>
      <c r="H367" s="22">
        <v>90</v>
      </c>
      <c r="I367" s="24"/>
      <c r="J367" s="24"/>
      <c r="K367" s="24"/>
    </row>
    <row r="368" spans="1:11" ht="20.100000000000001" customHeight="1">
      <c r="A368" s="31"/>
      <c r="B368" s="31"/>
      <c r="C368" s="32"/>
      <c r="D368" s="34"/>
      <c r="E368" s="21" t="s">
        <v>373</v>
      </c>
      <c r="F368" s="22">
        <v>302</v>
      </c>
      <c r="G368" s="22">
        <v>15</v>
      </c>
      <c r="H368" s="22">
        <v>4530</v>
      </c>
      <c r="I368" s="24"/>
      <c r="J368" s="24"/>
      <c r="K368" s="24"/>
    </row>
    <row r="369" spans="1:11" ht="20.100000000000001" customHeight="1">
      <c r="A369" s="31"/>
      <c r="B369" s="31"/>
      <c r="C369" s="32"/>
      <c r="D369" s="34"/>
      <c r="E369" s="21" t="s">
        <v>374</v>
      </c>
      <c r="F369" s="22">
        <v>37</v>
      </c>
      <c r="G369" s="22">
        <v>9</v>
      </c>
      <c r="H369" s="22">
        <v>333</v>
      </c>
      <c r="I369" s="24"/>
      <c r="J369" s="24"/>
      <c r="K369" s="24"/>
    </row>
    <row r="370" spans="1:11" ht="20.100000000000001" customHeight="1">
      <c r="A370" s="31"/>
      <c r="B370" s="31"/>
      <c r="C370" s="32"/>
      <c r="D370" s="34"/>
      <c r="E370" s="21" t="s">
        <v>375</v>
      </c>
      <c r="F370" s="22">
        <v>104</v>
      </c>
      <c r="G370" s="22">
        <v>20</v>
      </c>
      <c r="H370" s="22">
        <v>2080</v>
      </c>
      <c r="I370" s="24"/>
      <c r="J370" s="24"/>
      <c r="K370" s="24"/>
    </row>
    <row r="371" spans="1:11" ht="20.100000000000001" customHeight="1">
      <c r="A371" s="31"/>
      <c r="B371" s="31"/>
      <c r="C371" s="32"/>
      <c r="D371" s="34"/>
      <c r="E371" s="21" t="s">
        <v>376</v>
      </c>
      <c r="F371" s="22">
        <v>56</v>
      </c>
      <c r="G371" s="22">
        <v>20</v>
      </c>
      <c r="H371" s="22">
        <v>1120</v>
      </c>
      <c r="I371" s="24"/>
      <c r="J371" s="24"/>
      <c r="K371" s="24"/>
    </row>
    <row r="372" spans="1:11" ht="20.100000000000001" customHeight="1">
      <c r="A372" s="31"/>
      <c r="B372" s="31"/>
      <c r="C372" s="32"/>
      <c r="D372" s="34"/>
      <c r="E372" s="21" t="s">
        <v>377</v>
      </c>
      <c r="F372" s="22">
        <v>29</v>
      </c>
      <c r="G372" s="22">
        <v>20</v>
      </c>
      <c r="H372" s="22">
        <v>580</v>
      </c>
      <c r="I372" s="24"/>
      <c r="J372" s="24"/>
      <c r="K372" s="24"/>
    </row>
    <row r="373" spans="1:11" ht="20.100000000000001" customHeight="1">
      <c r="A373" s="31"/>
      <c r="B373" s="31"/>
      <c r="C373" s="32"/>
      <c r="D373" s="34"/>
      <c r="E373" s="21" t="s">
        <v>378</v>
      </c>
      <c r="F373" s="22">
        <v>140</v>
      </c>
      <c r="G373" s="22">
        <v>20</v>
      </c>
      <c r="H373" s="22">
        <v>2800</v>
      </c>
      <c r="I373" s="24"/>
      <c r="J373" s="24"/>
      <c r="K373" s="24"/>
    </row>
    <row r="374" spans="1:11" ht="20.100000000000001" customHeight="1">
      <c r="A374" s="31"/>
      <c r="B374" s="31"/>
      <c r="C374" s="32"/>
      <c r="D374" s="34"/>
      <c r="E374" s="21" t="s">
        <v>379</v>
      </c>
      <c r="F374" s="22">
        <v>90</v>
      </c>
      <c r="G374" s="22">
        <v>9</v>
      </c>
      <c r="H374" s="22">
        <v>810</v>
      </c>
      <c r="I374" s="24"/>
      <c r="J374" s="24"/>
      <c r="K374" s="24"/>
    </row>
    <row r="375" spans="1:11" ht="20.100000000000001" customHeight="1">
      <c r="A375" s="31"/>
      <c r="B375" s="31"/>
      <c r="C375" s="32"/>
      <c r="D375" s="34"/>
      <c r="E375" s="21" t="s">
        <v>380</v>
      </c>
      <c r="F375" s="22">
        <v>19</v>
      </c>
      <c r="G375" s="22">
        <v>9</v>
      </c>
      <c r="H375" s="22">
        <v>171</v>
      </c>
      <c r="I375" s="24"/>
      <c r="J375" s="24"/>
      <c r="K375" s="24"/>
    </row>
    <row r="376" spans="1:11" ht="20.100000000000001" customHeight="1">
      <c r="A376" s="31"/>
      <c r="B376" s="31"/>
      <c r="C376" s="32"/>
      <c r="D376" s="34"/>
      <c r="E376" s="21" t="s">
        <v>381</v>
      </c>
      <c r="F376" s="22">
        <v>8</v>
      </c>
      <c r="G376" s="22">
        <v>20</v>
      </c>
      <c r="H376" s="22">
        <v>160</v>
      </c>
      <c r="I376" s="24"/>
      <c r="J376" s="24"/>
      <c r="K376" s="24"/>
    </row>
    <row r="377" spans="1:11" ht="20.100000000000001" customHeight="1">
      <c r="A377" s="31"/>
      <c r="B377" s="31"/>
      <c r="C377" s="32"/>
      <c r="D377" s="34"/>
      <c r="E377" s="21" t="s">
        <v>382</v>
      </c>
      <c r="F377" s="22">
        <v>107</v>
      </c>
      <c r="G377" s="22">
        <v>20</v>
      </c>
      <c r="H377" s="22">
        <v>2140</v>
      </c>
      <c r="I377" s="24"/>
      <c r="J377" s="24"/>
      <c r="K377" s="24"/>
    </row>
    <row r="378" spans="1:11" ht="20.100000000000001" customHeight="1">
      <c r="A378" s="31"/>
      <c r="B378" s="31"/>
      <c r="C378" s="32">
        <v>13</v>
      </c>
      <c r="D378" s="34" t="s">
        <v>383</v>
      </c>
      <c r="E378" s="21" t="s">
        <v>16</v>
      </c>
      <c r="F378" s="22">
        <v>1134</v>
      </c>
      <c r="G378" s="22"/>
      <c r="H378" s="22">
        <v>32620</v>
      </c>
      <c r="I378" s="24">
        <v>0</v>
      </c>
      <c r="J378" s="24"/>
      <c r="K378" s="24">
        <f>H378-I378</f>
        <v>32620</v>
      </c>
    </row>
    <row r="379" spans="1:11" ht="20.100000000000001" customHeight="1">
      <c r="A379" s="31"/>
      <c r="B379" s="31"/>
      <c r="C379" s="32"/>
      <c r="D379" s="34"/>
      <c r="E379" s="21" t="s">
        <v>384</v>
      </c>
      <c r="F379" s="22">
        <v>545</v>
      </c>
      <c r="G379" s="22">
        <v>30</v>
      </c>
      <c r="H379" s="22">
        <v>16350</v>
      </c>
      <c r="I379" s="24"/>
      <c r="J379" s="24"/>
      <c r="K379" s="24"/>
    </row>
    <row r="380" spans="1:11" ht="20.100000000000001" customHeight="1">
      <c r="A380" s="31"/>
      <c r="B380" s="31"/>
      <c r="C380" s="32"/>
      <c r="D380" s="34"/>
      <c r="E380" s="21" t="s">
        <v>385</v>
      </c>
      <c r="F380" s="22">
        <v>182</v>
      </c>
      <c r="G380" s="22">
        <v>30</v>
      </c>
      <c r="H380" s="22">
        <v>5460</v>
      </c>
      <c r="I380" s="24"/>
      <c r="J380" s="24"/>
      <c r="K380" s="24"/>
    </row>
    <row r="381" spans="1:11" ht="20.100000000000001" customHeight="1">
      <c r="A381" s="31"/>
      <c r="B381" s="31"/>
      <c r="C381" s="32"/>
      <c r="D381" s="34"/>
      <c r="E381" s="21" t="s">
        <v>386</v>
      </c>
      <c r="F381" s="22">
        <v>63</v>
      </c>
      <c r="G381" s="22">
        <v>30</v>
      </c>
      <c r="H381" s="22">
        <v>1890</v>
      </c>
      <c r="I381" s="24"/>
      <c r="J381" s="24"/>
      <c r="K381" s="24"/>
    </row>
    <row r="382" spans="1:11" ht="20.100000000000001" customHeight="1">
      <c r="A382" s="31"/>
      <c r="B382" s="31"/>
      <c r="C382" s="32"/>
      <c r="D382" s="34"/>
      <c r="E382" s="21" t="s">
        <v>387</v>
      </c>
      <c r="F382" s="22">
        <v>198</v>
      </c>
      <c r="G382" s="22">
        <v>30</v>
      </c>
      <c r="H382" s="22">
        <v>5940</v>
      </c>
      <c r="I382" s="24"/>
      <c r="J382" s="24"/>
      <c r="K382" s="24"/>
    </row>
    <row r="383" spans="1:11" ht="20.100000000000001" customHeight="1">
      <c r="A383" s="31"/>
      <c r="B383" s="31"/>
      <c r="C383" s="32"/>
      <c r="D383" s="34"/>
      <c r="E383" s="21" t="s">
        <v>388</v>
      </c>
      <c r="F383" s="22">
        <v>6</v>
      </c>
      <c r="G383" s="22">
        <v>30</v>
      </c>
      <c r="H383" s="22">
        <v>180</v>
      </c>
      <c r="I383" s="24"/>
      <c r="J383" s="24"/>
      <c r="K383" s="24"/>
    </row>
    <row r="384" spans="1:11" ht="20.100000000000001" customHeight="1">
      <c r="A384" s="31"/>
      <c r="B384" s="31"/>
      <c r="C384" s="32"/>
      <c r="D384" s="34"/>
      <c r="E384" s="21" t="s">
        <v>389</v>
      </c>
      <c r="F384" s="22">
        <v>140</v>
      </c>
      <c r="G384" s="22">
        <v>20</v>
      </c>
      <c r="H384" s="22">
        <v>2800</v>
      </c>
      <c r="I384" s="24"/>
      <c r="J384" s="24"/>
      <c r="K384" s="24"/>
    </row>
    <row r="385" spans="1:11" ht="20.100000000000001" customHeight="1">
      <c r="A385" s="31"/>
      <c r="B385" s="31"/>
      <c r="C385" s="32">
        <v>14</v>
      </c>
      <c r="D385" s="34" t="s">
        <v>390</v>
      </c>
      <c r="E385" s="21" t="s">
        <v>16</v>
      </c>
      <c r="F385" s="22">
        <v>26</v>
      </c>
      <c r="G385" s="22"/>
      <c r="H385" s="22">
        <v>126</v>
      </c>
      <c r="I385" s="24">
        <v>117</v>
      </c>
      <c r="J385" s="24"/>
      <c r="K385" s="24">
        <f>H385-I385</f>
        <v>9</v>
      </c>
    </row>
    <row r="386" spans="1:11" ht="20.100000000000001" customHeight="1">
      <c r="A386" s="31"/>
      <c r="B386" s="31"/>
      <c r="C386" s="32"/>
      <c r="D386" s="34"/>
      <c r="E386" s="21" t="s">
        <v>391</v>
      </c>
      <c r="F386" s="22">
        <v>26</v>
      </c>
      <c r="G386" s="22">
        <v>4.84</v>
      </c>
      <c r="H386" s="22">
        <v>125.84</v>
      </c>
      <c r="I386" s="24"/>
      <c r="J386" s="24"/>
      <c r="K386" s="24"/>
    </row>
    <row r="387" spans="1:11" ht="20.100000000000001" customHeight="1">
      <c r="A387" s="31"/>
      <c r="B387" s="31"/>
      <c r="C387" s="32">
        <v>15</v>
      </c>
      <c r="D387" s="34" t="s">
        <v>392</v>
      </c>
      <c r="E387" s="21" t="s">
        <v>16</v>
      </c>
      <c r="F387" s="22">
        <v>211</v>
      </c>
      <c r="G387" s="22"/>
      <c r="H387" s="22">
        <v>760</v>
      </c>
      <c r="I387" s="24">
        <v>0</v>
      </c>
      <c r="J387" s="24"/>
      <c r="K387" s="24">
        <v>760</v>
      </c>
    </row>
    <row r="388" spans="1:11" ht="20.100000000000001" customHeight="1">
      <c r="A388" s="31"/>
      <c r="B388" s="31"/>
      <c r="C388" s="32"/>
      <c r="D388" s="34"/>
      <c r="E388" s="21" t="s">
        <v>393</v>
      </c>
      <c r="F388" s="22">
        <v>18</v>
      </c>
      <c r="G388" s="22">
        <v>3.6</v>
      </c>
      <c r="H388" s="22">
        <v>64.8</v>
      </c>
      <c r="I388" s="24"/>
      <c r="J388" s="24"/>
      <c r="K388" s="24"/>
    </row>
    <row r="389" spans="1:11" ht="20.100000000000001" customHeight="1">
      <c r="A389" s="31"/>
      <c r="B389" s="31"/>
      <c r="C389" s="32"/>
      <c r="D389" s="34"/>
      <c r="E389" s="21" t="s">
        <v>394</v>
      </c>
      <c r="F389" s="22">
        <v>2</v>
      </c>
      <c r="G389" s="22">
        <v>3.6</v>
      </c>
      <c r="H389" s="22">
        <v>7.2</v>
      </c>
      <c r="I389" s="24"/>
      <c r="J389" s="24"/>
      <c r="K389" s="24"/>
    </row>
    <row r="390" spans="1:11" ht="20.100000000000001" customHeight="1">
      <c r="A390" s="31"/>
      <c r="B390" s="31"/>
      <c r="C390" s="32"/>
      <c r="D390" s="34"/>
      <c r="E390" s="21" t="s">
        <v>395</v>
      </c>
      <c r="F390" s="22">
        <v>186</v>
      </c>
      <c r="G390" s="22">
        <v>3.6</v>
      </c>
      <c r="H390" s="22">
        <v>669.6</v>
      </c>
      <c r="I390" s="24"/>
      <c r="J390" s="24"/>
      <c r="K390" s="24"/>
    </row>
    <row r="391" spans="1:11" ht="20.100000000000001" customHeight="1">
      <c r="A391" s="31"/>
      <c r="B391" s="31"/>
      <c r="C391" s="32"/>
      <c r="D391" s="34"/>
      <c r="E391" s="21" t="s">
        <v>396</v>
      </c>
      <c r="F391" s="22">
        <v>5</v>
      </c>
      <c r="G391" s="22">
        <v>3.6</v>
      </c>
      <c r="H391" s="22">
        <v>18</v>
      </c>
      <c r="I391" s="24"/>
      <c r="J391" s="24"/>
      <c r="K391" s="24"/>
    </row>
    <row r="392" spans="1:11" ht="20.100000000000001" customHeight="1">
      <c r="A392" s="31"/>
      <c r="B392" s="31"/>
      <c r="C392" s="32">
        <v>16</v>
      </c>
      <c r="D392" s="34" t="s">
        <v>397</v>
      </c>
      <c r="E392" s="21" t="s">
        <v>16</v>
      </c>
      <c r="F392" s="22">
        <v>324</v>
      </c>
      <c r="G392" s="22"/>
      <c r="H392" s="22">
        <v>2125</v>
      </c>
      <c r="I392" s="24">
        <v>1247</v>
      </c>
      <c r="J392" s="24"/>
      <c r="K392" s="24">
        <f>H392-I392</f>
        <v>878</v>
      </c>
    </row>
    <row r="393" spans="1:11" ht="20.100000000000001" customHeight="1">
      <c r="A393" s="31"/>
      <c r="B393" s="31"/>
      <c r="C393" s="32"/>
      <c r="D393" s="34"/>
      <c r="E393" s="21" t="s">
        <v>398</v>
      </c>
      <c r="F393" s="22">
        <v>17</v>
      </c>
      <c r="G393" s="22">
        <v>7.2060000000000004</v>
      </c>
      <c r="H393" s="22">
        <v>122.502</v>
      </c>
      <c r="I393" s="24"/>
      <c r="J393" s="24"/>
      <c r="K393" s="24"/>
    </row>
    <row r="394" spans="1:11" ht="20.100000000000001" customHeight="1">
      <c r="A394" s="31"/>
      <c r="B394" s="31"/>
      <c r="C394" s="32"/>
      <c r="D394" s="34"/>
      <c r="E394" s="21" t="s">
        <v>399</v>
      </c>
      <c r="F394" s="22">
        <v>58</v>
      </c>
      <c r="G394" s="22">
        <v>7.3360000000000003</v>
      </c>
      <c r="H394" s="22">
        <v>425.488</v>
      </c>
      <c r="I394" s="24"/>
      <c r="J394" s="24"/>
      <c r="K394" s="24"/>
    </row>
    <row r="395" spans="1:11" ht="20.100000000000001" customHeight="1">
      <c r="A395" s="31"/>
      <c r="B395" s="31"/>
      <c r="C395" s="32"/>
      <c r="D395" s="34"/>
      <c r="E395" s="21" t="s">
        <v>399</v>
      </c>
      <c r="F395" s="22">
        <v>1</v>
      </c>
      <c r="G395" s="22">
        <v>6.3875999999999999</v>
      </c>
      <c r="H395" s="22">
        <v>6.3875999999999999</v>
      </c>
      <c r="I395" s="24"/>
      <c r="J395" s="24"/>
      <c r="K395" s="24"/>
    </row>
    <row r="396" spans="1:11" ht="20.100000000000001" customHeight="1">
      <c r="A396" s="31"/>
      <c r="B396" s="31"/>
      <c r="C396" s="32"/>
      <c r="D396" s="34"/>
      <c r="E396" s="21" t="s">
        <v>400</v>
      </c>
      <c r="F396" s="22">
        <v>15</v>
      </c>
      <c r="G396" s="22">
        <v>7.2060000000000004</v>
      </c>
      <c r="H396" s="22">
        <v>108.09</v>
      </c>
      <c r="I396" s="24"/>
      <c r="J396" s="24"/>
      <c r="K396" s="24"/>
    </row>
    <row r="397" spans="1:11" ht="20.100000000000001" customHeight="1">
      <c r="A397" s="31"/>
      <c r="B397" s="31"/>
      <c r="C397" s="32"/>
      <c r="D397" s="34"/>
      <c r="E397" s="21" t="s">
        <v>401</v>
      </c>
      <c r="F397" s="22">
        <v>213</v>
      </c>
      <c r="G397" s="22">
        <v>6.24</v>
      </c>
      <c r="H397" s="22">
        <v>1329.12</v>
      </c>
      <c r="I397" s="24"/>
      <c r="J397" s="24"/>
      <c r="K397" s="24"/>
    </row>
    <row r="398" spans="1:11" ht="20.100000000000001" customHeight="1">
      <c r="A398" s="31"/>
      <c r="B398" s="31"/>
      <c r="C398" s="32"/>
      <c r="D398" s="34"/>
      <c r="E398" s="21" t="s">
        <v>401</v>
      </c>
      <c r="F398" s="22">
        <v>4</v>
      </c>
      <c r="G398" s="22">
        <v>7.2060000000000004</v>
      </c>
      <c r="H398" s="22">
        <v>28.824000000000002</v>
      </c>
      <c r="I398" s="24"/>
      <c r="J398" s="24"/>
      <c r="K398" s="24"/>
    </row>
    <row r="399" spans="1:11" ht="20.100000000000001" customHeight="1">
      <c r="A399" s="31"/>
      <c r="B399" s="31"/>
      <c r="C399" s="32"/>
      <c r="D399" s="34"/>
      <c r="E399" s="21" t="s">
        <v>402</v>
      </c>
      <c r="F399" s="22">
        <v>2</v>
      </c>
      <c r="G399" s="22">
        <v>7.3360000000000003</v>
      </c>
      <c r="H399" s="22">
        <v>14.672000000000001</v>
      </c>
      <c r="I399" s="24"/>
      <c r="J399" s="24"/>
      <c r="K399" s="24"/>
    </row>
    <row r="400" spans="1:11" ht="20.100000000000001" customHeight="1">
      <c r="A400" s="31"/>
      <c r="B400" s="31"/>
      <c r="C400" s="32"/>
      <c r="D400" s="34"/>
      <c r="E400" s="21" t="s">
        <v>402</v>
      </c>
      <c r="F400" s="22">
        <v>14</v>
      </c>
      <c r="G400" s="22">
        <v>6.3875999999999999</v>
      </c>
      <c r="H400" s="22">
        <v>89.426400000000001</v>
      </c>
      <c r="I400" s="24"/>
      <c r="J400" s="24"/>
      <c r="K400" s="24"/>
    </row>
    <row r="401" spans="1:11" ht="20.100000000000001" customHeight="1">
      <c r="A401" s="31"/>
      <c r="B401" s="31"/>
      <c r="C401" s="32">
        <v>17</v>
      </c>
      <c r="D401" s="34" t="s">
        <v>403</v>
      </c>
      <c r="E401" s="21" t="s">
        <v>16</v>
      </c>
      <c r="F401" s="22">
        <v>6</v>
      </c>
      <c r="G401" s="22"/>
      <c r="H401" s="22">
        <v>120</v>
      </c>
      <c r="I401" s="24">
        <v>17</v>
      </c>
      <c r="J401" s="24"/>
      <c r="K401" s="24">
        <f>H401-I401</f>
        <v>103</v>
      </c>
    </row>
    <row r="402" spans="1:11" ht="20.100000000000001" customHeight="1">
      <c r="A402" s="31"/>
      <c r="B402" s="31"/>
      <c r="C402" s="32"/>
      <c r="D402" s="34"/>
      <c r="E402" s="21" t="s">
        <v>404</v>
      </c>
      <c r="F402" s="22">
        <v>6</v>
      </c>
      <c r="G402" s="22">
        <v>20</v>
      </c>
      <c r="H402" s="22">
        <v>120</v>
      </c>
      <c r="I402" s="24"/>
      <c r="J402" s="24"/>
      <c r="K402" s="24"/>
    </row>
    <row r="403" spans="1:11" ht="20.100000000000001" customHeight="1">
      <c r="A403" s="31">
        <v>11</v>
      </c>
      <c r="B403" s="32" t="s">
        <v>405</v>
      </c>
      <c r="C403" s="28" t="s">
        <v>14</v>
      </c>
      <c r="D403" s="30"/>
      <c r="E403" s="30"/>
      <c r="F403" s="20">
        <v>1284</v>
      </c>
      <c r="G403" s="20"/>
      <c r="H403" s="20">
        <v>23367</v>
      </c>
      <c r="I403" s="19"/>
      <c r="J403" s="19"/>
      <c r="K403" s="19">
        <f>SUM(K404:K422)</f>
        <v>18988</v>
      </c>
    </row>
    <row r="404" spans="1:11" ht="20.100000000000001" customHeight="1">
      <c r="A404" s="31"/>
      <c r="B404" s="32"/>
      <c r="C404" s="32">
        <v>1</v>
      </c>
      <c r="D404" s="34" t="s">
        <v>406</v>
      </c>
      <c r="E404" s="21" t="s">
        <v>16</v>
      </c>
      <c r="F404" s="22">
        <v>155</v>
      </c>
      <c r="G404" s="22"/>
      <c r="H404" s="22">
        <v>4100</v>
      </c>
      <c r="I404" s="24">
        <v>1108</v>
      </c>
      <c r="J404" s="24"/>
      <c r="K404" s="24">
        <f>H404-I404</f>
        <v>2992</v>
      </c>
    </row>
    <row r="405" spans="1:11" ht="20.100000000000001" customHeight="1">
      <c r="A405" s="31"/>
      <c r="B405" s="32"/>
      <c r="C405" s="32"/>
      <c r="D405" s="34"/>
      <c r="E405" s="21" t="s">
        <v>407</v>
      </c>
      <c r="F405" s="22">
        <v>100</v>
      </c>
      <c r="G405" s="22">
        <v>30</v>
      </c>
      <c r="H405" s="22">
        <v>3000</v>
      </c>
      <c r="I405" s="24"/>
      <c r="J405" s="24"/>
      <c r="K405" s="24"/>
    </row>
    <row r="406" spans="1:11" ht="20.100000000000001" customHeight="1">
      <c r="A406" s="31"/>
      <c r="B406" s="32"/>
      <c r="C406" s="32"/>
      <c r="D406" s="34"/>
      <c r="E406" s="21" t="s">
        <v>408</v>
      </c>
      <c r="F406" s="22">
        <v>55</v>
      </c>
      <c r="G406" s="22">
        <v>20</v>
      </c>
      <c r="H406" s="22">
        <v>1100</v>
      </c>
      <c r="I406" s="24"/>
      <c r="J406" s="24"/>
      <c r="K406" s="24"/>
    </row>
    <row r="407" spans="1:11" ht="20.100000000000001" customHeight="1">
      <c r="A407" s="31"/>
      <c r="B407" s="32"/>
      <c r="C407" s="32">
        <v>2</v>
      </c>
      <c r="D407" s="34" t="s">
        <v>409</v>
      </c>
      <c r="E407" s="21" t="s">
        <v>16</v>
      </c>
      <c r="F407" s="22">
        <v>108</v>
      </c>
      <c r="G407" s="22"/>
      <c r="H407" s="22">
        <v>3060</v>
      </c>
      <c r="I407" s="24">
        <v>1374</v>
      </c>
      <c r="J407" s="24"/>
      <c r="K407" s="24">
        <f>H407-I407</f>
        <v>1686</v>
      </c>
    </row>
    <row r="408" spans="1:11" ht="20.100000000000001" customHeight="1">
      <c r="A408" s="31"/>
      <c r="B408" s="32"/>
      <c r="C408" s="32"/>
      <c r="D408" s="34"/>
      <c r="E408" s="21" t="s">
        <v>410</v>
      </c>
      <c r="F408" s="22">
        <v>90</v>
      </c>
      <c r="G408" s="22">
        <v>30</v>
      </c>
      <c r="H408" s="22">
        <v>2700</v>
      </c>
      <c r="I408" s="24"/>
      <c r="J408" s="24"/>
      <c r="K408" s="24"/>
    </row>
    <row r="409" spans="1:11" ht="20.100000000000001" customHeight="1">
      <c r="A409" s="31"/>
      <c r="B409" s="32"/>
      <c r="C409" s="32"/>
      <c r="D409" s="34"/>
      <c r="E409" s="21" t="s">
        <v>411</v>
      </c>
      <c r="F409" s="22">
        <v>18</v>
      </c>
      <c r="G409" s="22">
        <v>20</v>
      </c>
      <c r="H409" s="22">
        <v>360</v>
      </c>
      <c r="I409" s="24"/>
      <c r="J409" s="24"/>
      <c r="K409" s="24"/>
    </row>
    <row r="410" spans="1:11" ht="20.100000000000001" customHeight="1">
      <c r="A410" s="31"/>
      <c r="B410" s="32"/>
      <c r="C410" s="32">
        <v>3</v>
      </c>
      <c r="D410" s="34" t="s">
        <v>412</v>
      </c>
      <c r="E410" s="21" t="s">
        <v>16</v>
      </c>
      <c r="F410" s="22">
        <v>523</v>
      </c>
      <c r="G410" s="22"/>
      <c r="H410" s="22">
        <v>1897</v>
      </c>
      <c r="I410" s="24">
        <v>23238</v>
      </c>
      <c r="J410" s="24"/>
      <c r="K410" s="24">
        <v>0</v>
      </c>
    </row>
    <row r="411" spans="1:11" ht="20.100000000000001" customHeight="1">
      <c r="A411" s="31"/>
      <c r="B411" s="32"/>
      <c r="C411" s="32"/>
      <c r="D411" s="34"/>
      <c r="E411" s="21" t="s">
        <v>413</v>
      </c>
      <c r="F411" s="22">
        <v>25</v>
      </c>
      <c r="G411" s="22">
        <v>3.6</v>
      </c>
      <c r="H411" s="22">
        <v>90</v>
      </c>
      <c r="I411" s="24"/>
      <c r="J411" s="24"/>
      <c r="K411" s="24"/>
    </row>
    <row r="412" spans="1:11" ht="20.100000000000001" customHeight="1">
      <c r="A412" s="31"/>
      <c r="B412" s="32"/>
      <c r="C412" s="32"/>
      <c r="D412" s="34"/>
      <c r="E412" s="21" t="s">
        <v>414</v>
      </c>
      <c r="F412" s="22">
        <v>1</v>
      </c>
      <c r="G412" s="22">
        <v>3.6</v>
      </c>
      <c r="H412" s="22">
        <v>3.6</v>
      </c>
      <c r="I412" s="24"/>
      <c r="J412" s="24"/>
      <c r="K412" s="24"/>
    </row>
    <row r="413" spans="1:11" ht="20.100000000000001" customHeight="1">
      <c r="A413" s="31"/>
      <c r="B413" s="32"/>
      <c r="C413" s="32"/>
      <c r="D413" s="34"/>
      <c r="E413" s="21" t="s">
        <v>415</v>
      </c>
      <c r="F413" s="22">
        <v>72</v>
      </c>
      <c r="G413" s="22">
        <v>3.6</v>
      </c>
      <c r="H413" s="22">
        <v>259.2</v>
      </c>
      <c r="I413" s="24"/>
      <c r="J413" s="24"/>
      <c r="K413" s="24"/>
    </row>
    <row r="414" spans="1:11" ht="20.100000000000001" customHeight="1">
      <c r="A414" s="31"/>
      <c r="B414" s="32"/>
      <c r="C414" s="32"/>
      <c r="D414" s="34"/>
      <c r="E414" s="21" t="s">
        <v>416</v>
      </c>
      <c r="F414" s="22">
        <v>68</v>
      </c>
      <c r="G414" s="22">
        <v>3.6</v>
      </c>
      <c r="H414" s="22">
        <v>244.8</v>
      </c>
      <c r="I414" s="24"/>
      <c r="J414" s="24"/>
      <c r="K414" s="24"/>
    </row>
    <row r="415" spans="1:11" ht="20.100000000000001" customHeight="1">
      <c r="A415" s="31"/>
      <c r="B415" s="32"/>
      <c r="C415" s="32"/>
      <c r="D415" s="34"/>
      <c r="E415" s="21" t="s">
        <v>417</v>
      </c>
      <c r="F415" s="22">
        <v>39</v>
      </c>
      <c r="G415" s="22">
        <v>3.6</v>
      </c>
      <c r="H415" s="22">
        <v>140.4</v>
      </c>
      <c r="I415" s="24"/>
      <c r="J415" s="24"/>
      <c r="K415" s="24"/>
    </row>
    <row r="416" spans="1:11" ht="20.100000000000001" customHeight="1">
      <c r="A416" s="31"/>
      <c r="B416" s="32"/>
      <c r="C416" s="32"/>
      <c r="D416" s="34"/>
      <c r="E416" s="21" t="s">
        <v>418</v>
      </c>
      <c r="F416" s="22">
        <v>230</v>
      </c>
      <c r="G416" s="22">
        <v>3.6</v>
      </c>
      <c r="H416" s="22">
        <v>828</v>
      </c>
      <c r="I416" s="24"/>
      <c r="J416" s="24"/>
      <c r="K416" s="24"/>
    </row>
    <row r="417" spans="1:11" ht="20.100000000000001" customHeight="1">
      <c r="A417" s="31"/>
      <c r="B417" s="32"/>
      <c r="C417" s="32"/>
      <c r="D417" s="34"/>
      <c r="E417" s="21" t="s">
        <v>419</v>
      </c>
      <c r="F417" s="22">
        <v>55</v>
      </c>
      <c r="G417" s="22">
        <v>3.6</v>
      </c>
      <c r="H417" s="22">
        <v>198</v>
      </c>
      <c r="I417" s="24"/>
      <c r="J417" s="24"/>
      <c r="K417" s="24"/>
    </row>
    <row r="418" spans="1:11" ht="20.100000000000001" customHeight="1">
      <c r="A418" s="31"/>
      <c r="B418" s="32"/>
      <c r="C418" s="32"/>
      <c r="D418" s="34"/>
      <c r="E418" s="21" t="s">
        <v>420</v>
      </c>
      <c r="F418" s="22">
        <v>15</v>
      </c>
      <c r="G418" s="22">
        <v>3.6</v>
      </c>
      <c r="H418" s="22">
        <v>54</v>
      </c>
      <c r="I418" s="24"/>
      <c r="J418" s="24"/>
      <c r="K418" s="24"/>
    </row>
    <row r="419" spans="1:11" ht="20.100000000000001" customHeight="1">
      <c r="A419" s="31"/>
      <c r="B419" s="32"/>
      <c r="C419" s="32"/>
      <c r="D419" s="34"/>
      <c r="E419" s="21" t="s">
        <v>421</v>
      </c>
      <c r="F419" s="22">
        <v>1</v>
      </c>
      <c r="G419" s="22">
        <v>3.6</v>
      </c>
      <c r="H419" s="22">
        <v>3.6</v>
      </c>
      <c r="I419" s="24"/>
      <c r="J419" s="24"/>
      <c r="K419" s="24"/>
    </row>
    <row r="420" spans="1:11" ht="20.100000000000001" customHeight="1">
      <c r="A420" s="31"/>
      <c r="B420" s="32"/>
      <c r="C420" s="32"/>
      <c r="D420" s="34"/>
      <c r="E420" s="21" t="s">
        <v>422</v>
      </c>
      <c r="F420" s="22">
        <v>8</v>
      </c>
      <c r="G420" s="22">
        <v>3.96</v>
      </c>
      <c r="H420" s="22">
        <v>31.68</v>
      </c>
      <c r="I420" s="24"/>
      <c r="J420" s="24"/>
      <c r="K420" s="24"/>
    </row>
    <row r="421" spans="1:11" ht="20.100000000000001" customHeight="1">
      <c r="A421" s="31"/>
      <c r="B421" s="32"/>
      <c r="C421" s="32"/>
      <c r="D421" s="34"/>
      <c r="E421" s="21" t="s">
        <v>423</v>
      </c>
      <c r="F421" s="22">
        <v>9</v>
      </c>
      <c r="G421" s="22">
        <v>4.84</v>
      </c>
      <c r="H421" s="22">
        <v>43.56</v>
      </c>
      <c r="I421" s="24"/>
      <c r="J421" s="24"/>
      <c r="K421" s="24"/>
    </row>
    <row r="422" spans="1:11" ht="20.100000000000001" customHeight="1">
      <c r="A422" s="31"/>
      <c r="B422" s="32"/>
      <c r="C422" s="32">
        <v>4</v>
      </c>
      <c r="D422" s="34" t="s">
        <v>424</v>
      </c>
      <c r="E422" s="21" t="s">
        <v>16</v>
      </c>
      <c r="F422" s="22">
        <v>498</v>
      </c>
      <c r="G422" s="22"/>
      <c r="H422" s="22">
        <v>14310</v>
      </c>
      <c r="I422" s="24">
        <v>0</v>
      </c>
      <c r="J422" s="24"/>
      <c r="K422" s="24">
        <f>H422-I422</f>
        <v>14310</v>
      </c>
    </row>
    <row r="423" spans="1:11" ht="20.100000000000001" customHeight="1">
      <c r="A423" s="31"/>
      <c r="B423" s="32"/>
      <c r="C423" s="32"/>
      <c r="D423" s="34"/>
      <c r="E423" s="21" t="s">
        <v>384</v>
      </c>
      <c r="F423" s="22">
        <v>263</v>
      </c>
      <c r="G423" s="22">
        <v>30</v>
      </c>
      <c r="H423" s="22">
        <v>7890</v>
      </c>
      <c r="I423" s="24"/>
      <c r="J423" s="24"/>
      <c r="K423" s="24"/>
    </row>
    <row r="424" spans="1:11" ht="20.100000000000001" customHeight="1">
      <c r="A424" s="31"/>
      <c r="B424" s="32"/>
      <c r="C424" s="32"/>
      <c r="D424" s="34"/>
      <c r="E424" s="21" t="s">
        <v>385</v>
      </c>
      <c r="F424" s="22">
        <v>205</v>
      </c>
      <c r="G424" s="22">
        <v>30</v>
      </c>
      <c r="H424" s="22">
        <v>6150</v>
      </c>
      <c r="I424" s="24"/>
      <c r="J424" s="24"/>
      <c r="K424" s="24"/>
    </row>
    <row r="425" spans="1:11" ht="20.100000000000001" customHeight="1">
      <c r="A425" s="31"/>
      <c r="B425" s="32"/>
      <c r="C425" s="32"/>
      <c r="D425" s="34"/>
      <c r="E425" s="21" t="s">
        <v>425</v>
      </c>
      <c r="F425" s="22">
        <v>30</v>
      </c>
      <c r="G425" s="22">
        <v>9</v>
      </c>
      <c r="H425" s="22">
        <v>270</v>
      </c>
      <c r="I425" s="24"/>
      <c r="J425" s="24"/>
      <c r="K425" s="24"/>
    </row>
    <row r="426" spans="1:11" ht="20.100000000000001" customHeight="1">
      <c r="A426" s="31">
        <v>12</v>
      </c>
      <c r="B426" s="32" t="s">
        <v>426</v>
      </c>
      <c r="C426" s="28" t="s">
        <v>14</v>
      </c>
      <c r="D426" s="30"/>
      <c r="E426" s="30"/>
      <c r="F426" s="20">
        <v>9898</v>
      </c>
      <c r="G426" s="20"/>
      <c r="H426" s="20">
        <v>45589</v>
      </c>
      <c r="I426" s="19"/>
      <c r="J426" s="19"/>
      <c r="K426" s="19">
        <f>SUM(K427:K441)</f>
        <v>24973</v>
      </c>
    </row>
    <row r="427" spans="1:11" ht="20.100000000000001" customHeight="1">
      <c r="A427" s="31"/>
      <c r="B427" s="32"/>
      <c r="C427" s="32">
        <v>1</v>
      </c>
      <c r="D427" s="34" t="s">
        <v>427</v>
      </c>
      <c r="E427" s="21" t="s">
        <v>16</v>
      </c>
      <c r="F427" s="22">
        <v>9589</v>
      </c>
      <c r="G427" s="22"/>
      <c r="H427" s="22">
        <v>37637</v>
      </c>
      <c r="I427" s="24">
        <v>18291</v>
      </c>
      <c r="J427" s="24"/>
      <c r="K427" s="24">
        <f>H427-I427</f>
        <v>19346</v>
      </c>
    </row>
    <row r="428" spans="1:11" ht="20.100000000000001" customHeight="1">
      <c r="A428" s="31"/>
      <c r="B428" s="32"/>
      <c r="C428" s="32"/>
      <c r="D428" s="34"/>
      <c r="E428" s="21" t="s">
        <v>428</v>
      </c>
      <c r="F428" s="22">
        <v>5257</v>
      </c>
      <c r="G428" s="22">
        <v>4.4000000000000004</v>
      </c>
      <c r="H428" s="22">
        <v>23130.799999999999</v>
      </c>
      <c r="I428" s="24"/>
      <c r="J428" s="24"/>
      <c r="K428" s="24"/>
    </row>
    <row r="429" spans="1:11" ht="20.100000000000001" customHeight="1">
      <c r="A429" s="31"/>
      <c r="B429" s="32"/>
      <c r="C429" s="32"/>
      <c r="D429" s="34"/>
      <c r="E429" s="21" t="s">
        <v>429</v>
      </c>
      <c r="F429" s="22">
        <v>1095</v>
      </c>
      <c r="G429" s="22">
        <v>2.4</v>
      </c>
      <c r="H429" s="22">
        <v>2628</v>
      </c>
      <c r="I429" s="24"/>
      <c r="J429" s="24"/>
      <c r="K429" s="24"/>
    </row>
    <row r="430" spans="1:11" ht="20.100000000000001" customHeight="1">
      <c r="A430" s="31"/>
      <c r="B430" s="32"/>
      <c r="C430" s="32"/>
      <c r="D430" s="34"/>
      <c r="E430" s="21" t="s">
        <v>430</v>
      </c>
      <c r="F430" s="22">
        <v>511</v>
      </c>
      <c r="G430" s="22">
        <v>3.96</v>
      </c>
      <c r="H430" s="22">
        <v>2023.56</v>
      </c>
      <c r="I430" s="24"/>
      <c r="J430" s="24"/>
      <c r="K430" s="24"/>
    </row>
    <row r="431" spans="1:11" ht="20.100000000000001" customHeight="1">
      <c r="A431" s="31"/>
      <c r="B431" s="32"/>
      <c r="C431" s="32"/>
      <c r="D431" s="34"/>
      <c r="E431" s="21" t="s">
        <v>431</v>
      </c>
      <c r="F431" s="22">
        <v>1</v>
      </c>
      <c r="G431" s="22">
        <v>3.6</v>
      </c>
      <c r="H431" s="22">
        <v>3.6</v>
      </c>
      <c r="I431" s="24"/>
      <c r="J431" s="24"/>
      <c r="K431" s="24"/>
    </row>
    <row r="432" spans="1:11" ht="20.100000000000001" customHeight="1">
      <c r="A432" s="31"/>
      <c r="B432" s="32"/>
      <c r="C432" s="32"/>
      <c r="D432" s="34"/>
      <c r="E432" s="21" t="s">
        <v>432</v>
      </c>
      <c r="F432" s="22">
        <v>1624</v>
      </c>
      <c r="G432" s="22">
        <v>3.6</v>
      </c>
      <c r="H432" s="22">
        <v>5846.4</v>
      </c>
      <c r="I432" s="24"/>
      <c r="J432" s="24"/>
      <c r="K432" s="24"/>
    </row>
    <row r="433" spans="1:11" ht="20.100000000000001" customHeight="1">
      <c r="A433" s="31"/>
      <c r="B433" s="32"/>
      <c r="C433" s="32"/>
      <c r="D433" s="34"/>
      <c r="E433" s="21" t="s">
        <v>433</v>
      </c>
      <c r="F433" s="22">
        <v>206</v>
      </c>
      <c r="G433" s="22">
        <v>3.6</v>
      </c>
      <c r="H433" s="22">
        <v>741.6</v>
      </c>
      <c r="I433" s="24"/>
      <c r="J433" s="24"/>
      <c r="K433" s="24"/>
    </row>
    <row r="434" spans="1:11" ht="20.100000000000001" customHeight="1">
      <c r="A434" s="31"/>
      <c r="B434" s="32"/>
      <c r="C434" s="32"/>
      <c r="D434" s="34"/>
      <c r="E434" s="21" t="s">
        <v>433</v>
      </c>
      <c r="F434" s="22">
        <v>82</v>
      </c>
      <c r="G434" s="22">
        <v>3.96</v>
      </c>
      <c r="H434" s="22">
        <v>324.72000000000003</v>
      </c>
      <c r="I434" s="24"/>
      <c r="J434" s="24"/>
      <c r="K434" s="24"/>
    </row>
    <row r="435" spans="1:11" ht="20.100000000000001" customHeight="1">
      <c r="A435" s="31"/>
      <c r="B435" s="32"/>
      <c r="C435" s="32"/>
      <c r="D435" s="34"/>
      <c r="E435" s="21" t="s">
        <v>434</v>
      </c>
      <c r="F435" s="22">
        <v>31</v>
      </c>
      <c r="G435" s="22">
        <v>3.96</v>
      </c>
      <c r="H435" s="22">
        <v>122.76</v>
      </c>
      <c r="I435" s="24"/>
      <c r="J435" s="24"/>
      <c r="K435" s="24"/>
    </row>
    <row r="436" spans="1:11" ht="20.100000000000001" customHeight="1">
      <c r="A436" s="31"/>
      <c r="B436" s="32"/>
      <c r="C436" s="32"/>
      <c r="D436" s="34"/>
      <c r="E436" s="21" t="s">
        <v>435</v>
      </c>
      <c r="F436" s="22">
        <v>2</v>
      </c>
      <c r="G436" s="22">
        <v>3.6</v>
      </c>
      <c r="H436" s="22">
        <v>7.2</v>
      </c>
      <c r="I436" s="24"/>
      <c r="J436" s="24"/>
      <c r="K436" s="24"/>
    </row>
    <row r="437" spans="1:11" ht="20.100000000000001" customHeight="1">
      <c r="A437" s="31"/>
      <c r="B437" s="32"/>
      <c r="C437" s="32"/>
      <c r="D437" s="34"/>
      <c r="E437" s="21" t="s">
        <v>436</v>
      </c>
      <c r="F437" s="22">
        <v>198</v>
      </c>
      <c r="G437" s="22">
        <v>3.6</v>
      </c>
      <c r="H437" s="22">
        <v>712.8</v>
      </c>
      <c r="I437" s="24"/>
      <c r="J437" s="24"/>
      <c r="K437" s="24"/>
    </row>
    <row r="438" spans="1:11" ht="20.100000000000001" customHeight="1">
      <c r="A438" s="31"/>
      <c r="B438" s="32"/>
      <c r="C438" s="32"/>
      <c r="D438" s="34"/>
      <c r="E438" s="21" t="s">
        <v>437</v>
      </c>
      <c r="F438" s="22">
        <v>424</v>
      </c>
      <c r="G438" s="22">
        <v>3.6</v>
      </c>
      <c r="H438" s="22">
        <v>1526.4</v>
      </c>
      <c r="I438" s="24"/>
      <c r="J438" s="24"/>
      <c r="K438" s="24"/>
    </row>
    <row r="439" spans="1:11" ht="20.100000000000001" customHeight="1">
      <c r="A439" s="31"/>
      <c r="B439" s="32"/>
      <c r="C439" s="32"/>
      <c r="D439" s="34"/>
      <c r="E439" s="21" t="s">
        <v>438</v>
      </c>
      <c r="F439" s="22">
        <v>66</v>
      </c>
      <c r="G439" s="22">
        <v>3.6</v>
      </c>
      <c r="H439" s="22">
        <v>237.6</v>
      </c>
      <c r="I439" s="24"/>
      <c r="J439" s="24"/>
      <c r="K439" s="24"/>
    </row>
    <row r="440" spans="1:11" ht="20.100000000000001" customHeight="1">
      <c r="A440" s="31"/>
      <c r="B440" s="32"/>
      <c r="C440" s="32"/>
      <c r="D440" s="34"/>
      <c r="E440" s="21" t="s">
        <v>439</v>
      </c>
      <c r="F440" s="22">
        <v>92</v>
      </c>
      <c r="G440" s="22">
        <v>3.6</v>
      </c>
      <c r="H440" s="22">
        <v>331.2</v>
      </c>
      <c r="I440" s="24"/>
      <c r="J440" s="24"/>
      <c r="K440" s="24"/>
    </row>
    <row r="441" spans="1:11" ht="20.100000000000001" customHeight="1">
      <c r="A441" s="31"/>
      <c r="B441" s="32"/>
      <c r="C441" s="32">
        <v>2</v>
      </c>
      <c r="D441" s="34" t="s">
        <v>440</v>
      </c>
      <c r="E441" s="21" t="s">
        <v>16</v>
      </c>
      <c r="F441" s="22">
        <v>309</v>
      </c>
      <c r="G441" s="22"/>
      <c r="H441" s="22">
        <v>7952</v>
      </c>
      <c r="I441" s="24">
        <v>2325</v>
      </c>
      <c r="J441" s="24"/>
      <c r="K441" s="24">
        <f>H441-I441</f>
        <v>5627</v>
      </c>
    </row>
    <row r="442" spans="1:11" ht="20.100000000000001" customHeight="1">
      <c r="A442" s="31"/>
      <c r="B442" s="32"/>
      <c r="C442" s="32"/>
      <c r="D442" s="34"/>
      <c r="E442" s="21" t="s">
        <v>441</v>
      </c>
      <c r="F442" s="22">
        <v>12</v>
      </c>
      <c r="G442" s="22">
        <v>15</v>
      </c>
      <c r="H442" s="22">
        <v>180</v>
      </c>
      <c r="I442" s="24"/>
      <c r="J442" s="24"/>
      <c r="K442" s="24"/>
    </row>
    <row r="443" spans="1:11" ht="20.100000000000001" customHeight="1">
      <c r="A443" s="31"/>
      <c r="B443" s="32"/>
      <c r="C443" s="32"/>
      <c r="D443" s="34"/>
      <c r="E443" s="21" t="s">
        <v>442</v>
      </c>
      <c r="F443" s="22">
        <v>275</v>
      </c>
      <c r="G443" s="22">
        <v>26.297999999999998</v>
      </c>
      <c r="H443" s="22">
        <v>7231.95</v>
      </c>
      <c r="I443" s="24"/>
      <c r="J443" s="24"/>
      <c r="K443" s="24"/>
    </row>
    <row r="444" spans="1:11" ht="20.100000000000001" customHeight="1">
      <c r="A444" s="31"/>
      <c r="B444" s="32"/>
      <c r="C444" s="32"/>
      <c r="D444" s="34"/>
      <c r="E444" s="21" t="s">
        <v>443</v>
      </c>
      <c r="F444" s="22">
        <v>10</v>
      </c>
      <c r="G444" s="22">
        <v>30</v>
      </c>
      <c r="H444" s="22">
        <v>300</v>
      </c>
      <c r="I444" s="24"/>
      <c r="J444" s="24"/>
      <c r="K444" s="24"/>
    </row>
    <row r="445" spans="1:11" ht="20.100000000000001" customHeight="1">
      <c r="A445" s="31"/>
      <c r="B445" s="32"/>
      <c r="C445" s="32"/>
      <c r="D445" s="34"/>
      <c r="E445" s="21" t="s">
        <v>444</v>
      </c>
      <c r="F445" s="22">
        <v>12</v>
      </c>
      <c r="G445" s="22">
        <v>20</v>
      </c>
      <c r="H445" s="22">
        <v>240</v>
      </c>
      <c r="I445" s="24"/>
      <c r="J445" s="24"/>
      <c r="K445" s="24"/>
    </row>
    <row r="446" spans="1:11" ht="20.100000000000001" customHeight="1">
      <c r="A446" s="31">
        <v>13</v>
      </c>
      <c r="B446" s="32" t="s">
        <v>445</v>
      </c>
      <c r="C446" s="28" t="s">
        <v>14</v>
      </c>
      <c r="D446" s="30"/>
      <c r="E446" s="30"/>
      <c r="F446" s="20">
        <f>F447+F450+F459+F461+F464+F466</f>
        <v>9500</v>
      </c>
      <c r="G446" s="20"/>
      <c r="H446" s="20">
        <f>H447+H450+H459+H461+H464+H466</f>
        <v>67912</v>
      </c>
      <c r="I446" s="19"/>
      <c r="J446" s="19"/>
      <c r="K446" s="19">
        <f>SUM(K447:K476)</f>
        <v>10515</v>
      </c>
    </row>
    <row r="447" spans="1:11" ht="20.100000000000001" customHeight="1">
      <c r="A447" s="31"/>
      <c r="B447" s="32"/>
      <c r="C447" s="32">
        <v>1</v>
      </c>
      <c r="D447" s="34" t="s">
        <v>446</v>
      </c>
      <c r="E447" s="21" t="s">
        <v>16</v>
      </c>
      <c r="F447" s="22">
        <v>85</v>
      </c>
      <c r="G447" s="22"/>
      <c r="H447" s="22">
        <v>375</v>
      </c>
      <c r="I447" s="24">
        <v>1668</v>
      </c>
      <c r="J447" s="24"/>
      <c r="K447" s="24">
        <v>0</v>
      </c>
    </row>
    <row r="448" spans="1:11" ht="20.100000000000001" customHeight="1">
      <c r="A448" s="31"/>
      <c r="B448" s="32"/>
      <c r="C448" s="32"/>
      <c r="D448" s="34"/>
      <c r="E448" s="21" t="s">
        <v>447</v>
      </c>
      <c r="F448" s="22">
        <v>29</v>
      </c>
      <c r="G448" s="22">
        <v>3.6</v>
      </c>
      <c r="H448" s="22">
        <v>104.4</v>
      </c>
      <c r="I448" s="24"/>
      <c r="J448" s="24"/>
      <c r="K448" s="24"/>
    </row>
    <row r="449" spans="1:11" ht="20.100000000000001" customHeight="1">
      <c r="A449" s="31"/>
      <c r="B449" s="32"/>
      <c r="C449" s="32"/>
      <c r="D449" s="34"/>
      <c r="E449" s="21" t="s">
        <v>448</v>
      </c>
      <c r="F449" s="22">
        <v>56</v>
      </c>
      <c r="G449" s="22">
        <v>4.84</v>
      </c>
      <c r="H449" s="22">
        <v>271.04000000000002</v>
      </c>
      <c r="I449" s="24"/>
      <c r="J449" s="24"/>
      <c r="K449" s="24"/>
    </row>
    <row r="450" spans="1:11" ht="20.100000000000001" customHeight="1">
      <c r="A450" s="31"/>
      <c r="B450" s="32"/>
      <c r="C450" s="32">
        <v>2</v>
      </c>
      <c r="D450" s="34" t="s">
        <v>449</v>
      </c>
      <c r="E450" s="21" t="s">
        <v>16</v>
      </c>
      <c r="F450" s="22">
        <v>6217</v>
      </c>
      <c r="G450" s="22"/>
      <c r="H450" s="22">
        <v>52978</v>
      </c>
      <c r="I450" s="24">
        <v>44756</v>
      </c>
      <c r="J450" s="24"/>
      <c r="K450" s="24">
        <f>H450-I450</f>
        <v>8222</v>
      </c>
    </row>
    <row r="451" spans="1:11" ht="20.100000000000001" customHeight="1">
      <c r="A451" s="31"/>
      <c r="B451" s="32"/>
      <c r="C451" s="32"/>
      <c r="D451" s="34"/>
      <c r="E451" s="21" t="s">
        <v>450</v>
      </c>
      <c r="F451" s="22">
        <v>248</v>
      </c>
      <c r="G451" s="22">
        <v>4.5</v>
      </c>
      <c r="H451" s="22">
        <v>1116</v>
      </c>
      <c r="I451" s="24"/>
      <c r="J451" s="24"/>
      <c r="K451" s="24"/>
    </row>
    <row r="452" spans="1:11" ht="20.100000000000001" customHeight="1">
      <c r="A452" s="31"/>
      <c r="B452" s="32"/>
      <c r="C452" s="32"/>
      <c r="D452" s="34"/>
      <c r="E452" s="21" t="s">
        <v>450</v>
      </c>
      <c r="F452" s="22">
        <v>6411</v>
      </c>
      <c r="G452" s="22">
        <v>4.5</v>
      </c>
      <c r="H452" s="22">
        <v>28849.5</v>
      </c>
      <c r="I452" s="24"/>
      <c r="J452" s="24"/>
      <c r="K452" s="24"/>
    </row>
    <row r="453" spans="1:11" ht="20.100000000000001" customHeight="1">
      <c r="A453" s="31"/>
      <c r="B453" s="32"/>
      <c r="C453" s="32"/>
      <c r="D453" s="34"/>
      <c r="E453" s="21" t="s">
        <v>451</v>
      </c>
      <c r="F453" s="22">
        <v>139</v>
      </c>
      <c r="G453" s="22">
        <v>4.992</v>
      </c>
      <c r="H453" s="22">
        <v>693.88800000000003</v>
      </c>
      <c r="I453" s="24"/>
      <c r="J453" s="24"/>
      <c r="K453" s="24"/>
    </row>
    <row r="454" spans="1:11" ht="20.100000000000001" customHeight="1">
      <c r="A454" s="31"/>
      <c r="B454" s="32"/>
      <c r="C454" s="32"/>
      <c r="D454" s="34"/>
      <c r="E454" s="21" t="s">
        <v>452</v>
      </c>
      <c r="F454" s="22">
        <v>7</v>
      </c>
      <c r="G454" s="22">
        <v>5.7210999999999999</v>
      </c>
      <c r="H454" s="22">
        <v>40.047699999999999</v>
      </c>
      <c r="I454" s="24"/>
      <c r="J454" s="24"/>
      <c r="K454" s="24"/>
    </row>
    <row r="455" spans="1:11" ht="20.100000000000001" customHeight="1">
      <c r="A455" s="31"/>
      <c r="B455" s="32"/>
      <c r="C455" s="32"/>
      <c r="D455" s="34"/>
      <c r="E455" s="21" t="s">
        <v>453</v>
      </c>
      <c r="F455" s="22">
        <v>28</v>
      </c>
      <c r="G455" s="22">
        <v>4.84</v>
      </c>
      <c r="H455" s="22">
        <v>135.52000000000001</v>
      </c>
      <c r="I455" s="24"/>
      <c r="J455" s="24"/>
      <c r="K455" s="24"/>
    </row>
    <row r="456" spans="1:11" ht="20.100000000000001" customHeight="1">
      <c r="A456" s="31"/>
      <c r="B456" s="32"/>
      <c r="C456" s="32"/>
      <c r="D456" s="34"/>
      <c r="E456" s="21" t="s">
        <v>450</v>
      </c>
      <c r="F456" s="22">
        <v>1659</v>
      </c>
      <c r="G456" s="22">
        <v>3.6</v>
      </c>
      <c r="H456" s="22">
        <v>5972.4</v>
      </c>
      <c r="I456" s="24"/>
      <c r="J456" s="24"/>
      <c r="K456" s="24"/>
    </row>
    <row r="457" spans="1:11" ht="20.100000000000001" customHeight="1">
      <c r="A457" s="31"/>
      <c r="B457" s="32"/>
      <c r="C457" s="32"/>
      <c r="D457" s="34"/>
      <c r="E457" s="21" t="s">
        <v>454</v>
      </c>
      <c r="F457" s="22">
        <v>313</v>
      </c>
      <c r="G457" s="22">
        <v>4.84</v>
      </c>
      <c r="H457" s="22">
        <v>1514.92</v>
      </c>
      <c r="I457" s="24"/>
      <c r="J457" s="24"/>
      <c r="K457" s="24"/>
    </row>
    <row r="458" spans="1:11" ht="20.100000000000001" customHeight="1">
      <c r="A458" s="31"/>
      <c r="B458" s="32"/>
      <c r="C458" s="32"/>
      <c r="D458" s="34"/>
      <c r="E458" s="21" t="s">
        <v>455</v>
      </c>
      <c r="F458" s="22">
        <v>4071</v>
      </c>
      <c r="G458" s="22">
        <v>3.6</v>
      </c>
      <c r="H458" s="22">
        <v>14655.6</v>
      </c>
      <c r="I458" s="24"/>
      <c r="J458" s="24"/>
      <c r="K458" s="24"/>
    </row>
    <row r="459" spans="1:11" ht="20.100000000000001" customHeight="1">
      <c r="A459" s="31"/>
      <c r="B459" s="32"/>
      <c r="C459" s="32">
        <v>3</v>
      </c>
      <c r="D459" s="34" t="s">
        <v>456</v>
      </c>
      <c r="E459" s="21" t="s">
        <v>16</v>
      </c>
      <c r="F459" s="22">
        <v>48</v>
      </c>
      <c r="G459" s="22"/>
      <c r="H459" s="22">
        <v>1440</v>
      </c>
      <c r="I459" s="24">
        <v>140</v>
      </c>
      <c r="J459" s="24"/>
      <c r="K459" s="24">
        <f>H459-I459</f>
        <v>1300</v>
      </c>
    </row>
    <row r="460" spans="1:11" ht="20.100000000000001" customHeight="1">
      <c r="A460" s="31"/>
      <c r="B460" s="32"/>
      <c r="C460" s="32"/>
      <c r="D460" s="34"/>
      <c r="E460" s="21" t="s">
        <v>457</v>
      </c>
      <c r="F460" s="22">
        <v>48</v>
      </c>
      <c r="G460" s="22">
        <v>30</v>
      </c>
      <c r="H460" s="22">
        <v>1440</v>
      </c>
      <c r="I460" s="24"/>
      <c r="J460" s="24"/>
      <c r="K460" s="24"/>
    </row>
    <row r="461" spans="1:11" ht="20.100000000000001" customHeight="1">
      <c r="A461" s="31"/>
      <c r="B461" s="32"/>
      <c r="C461" s="32">
        <v>4</v>
      </c>
      <c r="D461" s="34" t="s">
        <v>458</v>
      </c>
      <c r="E461" s="21" t="s">
        <v>16</v>
      </c>
      <c r="F461" s="22">
        <v>17</v>
      </c>
      <c r="G461" s="22"/>
      <c r="H461" s="22">
        <v>89</v>
      </c>
      <c r="I461" s="24">
        <v>1425</v>
      </c>
      <c r="J461" s="24"/>
      <c r="K461" s="24">
        <v>0</v>
      </c>
    </row>
    <row r="462" spans="1:11" ht="20.100000000000001" customHeight="1">
      <c r="A462" s="31"/>
      <c r="B462" s="32"/>
      <c r="C462" s="32"/>
      <c r="D462" s="34"/>
      <c r="E462" s="21" t="s">
        <v>459</v>
      </c>
      <c r="F462" s="22">
        <v>16</v>
      </c>
      <c r="G462" s="22">
        <v>5.1479999999999997</v>
      </c>
      <c r="H462" s="22">
        <v>82.367999999999995</v>
      </c>
      <c r="I462" s="24"/>
      <c r="J462" s="24"/>
      <c r="K462" s="24"/>
    </row>
    <row r="463" spans="1:11" ht="20.100000000000001" customHeight="1">
      <c r="A463" s="31"/>
      <c r="B463" s="32"/>
      <c r="C463" s="32"/>
      <c r="D463" s="34"/>
      <c r="E463" s="21" t="s">
        <v>460</v>
      </c>
      <c r="F463" s="22">
        <v>1</v>
      </c>
      <c r="G463" s="22">
        <v>6.7439999999999998</v>
      </c>
      <c r="H463" s="22">
        <v>6.7439999999999998</v>
      </c>
      <c r="I463" s="24"/>
      <c r="J463" s="24"/>
      <c r="K463" s="24"/>
    </row>
    <row r="464" spans="1:11" ht="20.100000000000001" customHeight="1">
      <c r="A464" s="31"/>
      <c r="B464" s="32"/>
      <c r="C464" s="32">
        <v>5</v>
      </c>
      <c r="D464" s="34" t="s">
        <v>461</v>
      </c>
      <c r="E464" s="21" t="s">
        <v>16</v>
      </c>
      <c r="F464" s="22">
        <v>50</v>
      </c>
      <c r="G464" s="22"/>
      <c r="H464" s="22">
        <v>995</v>
      </c>
      <c r="I464" s="24">
        <v>2</v>
      </c>
      <c r="J464" s="24"/>
      <c r="K464" s="24">
        <f>H464-I464</f>
        <v>993</v>
      </c>
    </row>
    <row r="465" spans="1:11" ht="20.100000000000001" customHeight="1">
      <c r="A465" s="31"/>
      <c r="B465" s="32"/>
      <c r="C465" s="32"/>
      <c r="D465" s="34"/>
      <c r="E465" s="21" t="s">
        <v>462</v>
      </c>
      <c r="F465" s="22">
        <v>50</v>
      </c>
      <c r="G465" s="22">
        <v>19.906500000000001</v>
      </c>
      <c r="H465" s="22">
        <v>995.32500000000005</v>
      </c>
      <c r="I465" s="24"/>
      <c r="J465" s="24"/>
      <c r="K465" s="24"/>
    </row>
    <row r="466" spans="1:11" ht="20.100000000000001" customHeight="1">
      <c r="A466" s="31">
        <v>13</v>
      </c>
      <c r="B466" s="32" t="s">
        <v>445</v>
      </c>
      <c r="C466" s="32">
        <v>6</v>
      </c>
      <c r="D466" s="34" t="s">
        <v>463</v>
      </c>
      <c r="E466" s="21" t="s">
        <v>16</v>
      </c>
      <c r="F466" s="22">
        <v>3083</v>
      </c>
      <c r="G466" s="22"/>
      <c r="H466" s="22">
        <v>12035</v>
      </c>
      <c r="I466" s="24">
        <v>26272</v>
      </c>
      <c r="J466" s="24"/>
      <c r="K466" s="24">
        <v>0</v>
      </c>
    </row>
    <row r="467" spans="1:11" ht="20.100000000000001" customHeight="1">
      <c r="A467" s="31"/>
      <c r="B467" s="32"/>
      <c r="C467" s="32"/>
      <c r="D467" s="34"/>
      <c r="E467" s="21" t="s">
        <v>464</v>
      </c>
      <c r="F467" s="22">
        <v>146</v>
      </c>
      <c r="G467" s="22">
        <v>6.0320999999999998</v>
      </c>
      <c r="H467" s="22">
        <v>880.6866</v>
      </c>
      <c r="I467" s="24"/>
      <c r="J467" s="24"/>
      <c r="K467" s="24"/>
    </row>
    <row r="468" spans="1:11" ht="20.100000000000001" customHeight="1">
      <c r="A468" s="31"/>
      <c r="B468" s="32"/>
      <c r="C468" s="32"/>
      <c r="D468" s="34"/>
      <c r="E468" s="21" t="s">
        <v>465</v>
      </c>
      <c r="F468" s="22">
        <v>24</v>
      </c>
      <c r="G468" s="22">
        <v>10.1944</v>
      </c>
      <c r="H468" s="22">
        <v>244.66560000000001</v>
      </c>
      <c r="I468" s="24"/>
      <c r="J468" s="24"/>
      <c r="K468" s="24"/>
    </row>
    <row r="469" spans="1:11" ht="20.100000000000001" customHeight="1">
      <c r="A469" s="31"/>
      <c r="B469" s="32"/>
      <c r="C469" s="32"/>
      <c r="D469" s="34"/>
      <c r="E469" s="21" t="s">
        <v>466</v>
      </c>
      <c r="F469" s="22">
        <v>12</v>
      </c>
      <c r="G469" s="22">
        <v>10.1944</v>
      </c>
      <c r="H469" s="22">
        <v>122.33280000000001</v>
      </c>
      <c r="I469" s="24"/>
      <c r="J469" s="24"/>
      <c r="K469" s="24"/>
    </row>
    <row r="470" spans="1:11" ht="20.100000000000001" customHeight="1">
      <c r="A470" s="31"/>
      <c r="B470" s="32"/>
      <c r="C470" s="32"/>
      <c r="D470" s="34"/>
      <c r="E470" s="21" t="s">
        <v>467</v>
      </c>
      <c r="F470" s="22">
        <v>730</v>
      </c>
      <c r="G470" s="22">
        <v>3.6</v>
      </c>
      <c r="H470" s="22">
        <v>2628</v>
      </c>
      <c r="I470" s="24"/>
      <c r="J470" s="24"/>
      <c r="K470" s="24"/>
    </row>
    <row r="471" spans="1:11" ht="20.100000000000001" customHeight="1">
      <c r="A471" s="31"/>
      <c r="B471" s="32"/>
      <c r="C471" s="32"/>
      <c r="D471" s="34"/>
      <c r="E471" s="21" t="s">
        <v>468</v>
      </c>
      <c r="F471" s="22">
        <v>288</v>
      </c>
      <c r="G471" s="22">
        <v>4.4000000000000004</v>
      </c>
      <c r="H471" s="22">
        <v>1267.2</v>
      </c>
      <c r="I471" s="24"/>
      <c r="J471" s="24"/>
      <c r="K471" s="24"/>
    </row>
    <row r="472" spans="1:11" ht="20.100000000000001" customHeight="1">
      <c r="A472" s="31"/>
      <c r="B472" s="32"/>
      <c r="C472" s="32"/>
      <c r="D472" s="34"/>
      <c r="E472" s="21" t="s">
        <v>469</v>
      </c>
      <c r="F472" s="22">
        <v>1183</v>
      </c>
      <c r="G472" s="22">
        <v>3.6</v>
      </c>
      <c r="H472" s="22">
        <v>4258.8</v>
      </c>
      <c r="I472" s="24"/>
      <c r="J472" s="24"/>
      <c r="K472" s="24"/>
    </row>
    <row r="473" spans="1:11" ht="20.100000000000001" customHeight="1">
      <c r="A473" s="31"/>
      <c r="B473" s="32"/>
      <c r="C473" s="32"/>
      <c r="D473" s="34"/>
      <c r="E473" s="21" t="s">
        <v>470</v>
      </c>
      <c r="F473" s="22">
        <v>384</v>
      </c>
      <c r="G473" s="22">
        <v>3.6</v>
      </c>
      <c r="H473" s="22">
        <v>1382.4</v>
      </c>
      <c r="I473" s="24"/>
      <c r="J473" s="24"/>
      <c r="K473" s="24"/>
    </row>
    <row r="474" spans="1:11" ht="20.100000000000001" customHeight="1">
      <c r="A474" s="31"/>
      <c r="B474" s="32"/>
      <c r="C474" s="32"/>
      <c r="D474" s="34"/>
      <c r="E474" s="21" t="s">
        <v>471</v>
      </c>
      <c r="F474" s="22">
        <v>191</v>
      </c>
      <c r="G474" s="22">
        <v>3.6</v>
      </c>
      <c r="H474" s="22">
        <v>687.6</v>
      </c>
      <c r="I474" s="24"/>
      <c r="J474" s="24"/>
      <c r="K474" s="24"/>
    </row>
    <row r="475" spans="1:11" ht="20.100000000000001" customHeight="1">
      <c r="A475" s="31"/>
      <c r="B475" s="32"/>
      <c r="C475" s="32"/>
      <c r="D475" s="34"/>
      <c r="E475" s="21" t="s">
        <v>472</v>
      </c>
      <c r="F475" s="22">
        <v>34</v>
      </c>
      <c r="G475" s="22">
        <v>3.6</v>
      </c>
      <c r="H475" s="22">
        <v>122.4</v>
      </c>
      <c r="I475" s="24"/>
      <c r="J475" s="24"/>
      <c r="K475" s="24"/>
    </row>
    <row r="476" spans="1:11" ht="20.100000000000001" customHeight="1">
      <c r="A476" s="31"/>
      <c r="B476" s="32"/>
      <c r="C476" s="32"/>
      <c r="D476" s="34"/>
      <c r="E476" s="21" t="s">
        <v>473</v>
      </c>
      <c r="F476" s="22">
        <v>91</v>
      </c>
      <c r="G476" s="22">
        <v>4.84</v>
      </c>
      <c r="H476" s="22">
        <v>440.44</v>
      </c>
      <c r="I476" s="24"/>
      <c r="J476" s="24"/>
      <c r="K476" s="24"/>
    </row>
    <row r="477" spans="1:11" ht="20.100000000000001" customHeight="1">
      <c r="A477" s="31">
        <v>14</v>
      </c>
      <c r="B477" s="32" t="s">
        <v>474</v>
      </c>
      <c r="C477" s="28" t="s">
        <v>14</v>
      </c>
      <c r="D477" s="30"/>
      <c r="E477" s="30"/>
      <c r="F477" s="20">
        <v>3976</v>
      </c>
      <c r="G477" s="20"/>
      <c r="H477" s="20">
        <v>18528</v>
      </c>
      <c r="I477" s="19"/>
      <c r="J477" s="19"/>
      <c r="K477" s="19">
        <f>SUM(K478:K493)</f>
        <v>12688</v>
      </c>
    </row>
    <row r="478" spans="1:11" ht="20.100000000000001" customHeight="1">
      <c r="A478" s="31"/>
      <c r="B478" s="32"/>
      <c r="C478" s="32">
        <v>1</v>
      </c>
      <c r="D478" s="34" t="s">
        <v>475</v>
      </c>
      <c r="E478" s="21" t="s">
        <v>16</v>
      </c>
      <c r="F478" s="22">
        <v>40</v>
      </c>
      <c r="G478" s="22"/>
      <c r="H478" s="22">
        <v>144</v>
      </c>
      <c r="I478" s="24">
        <v>2840</v>
      </c>
      <c r="J478" s="24">
        <v>110</v>
      </c>
      <c r="K478" s="24">
        <v>-110</v>
      </c>
    </row>
    <row r="479" spans="1:11" ht="20.100000000000001" customHeight="1">
      <c r="A479" s="31"/>
      <c r="B479" s="32"/>
      <c r="C479" s="32"/>
      <c r="D479" s="34"/>
      <c r="E479" s="21" t="s">
        <v>476</v>
      </c>
      <c r="F479" s="22">
        <v>40</v>
      </c>
      <c r="G479" s="22">
        <v>3.6</v>
      </c>
      <c r="H479" s="22">
        <v>144</v>
      </c>
      <c r="I479" s="24"/>
      <c r="J479" s="24"/>
      <c r="K479" s="24"/>
    </row>
    <row r="480" spans="1:11" ht="20.100000000000001" customHeight="1">
      <c r="A480" s="31"/>
      <c r="B480" s="32"/>
      <c r="C480" s="32">
        <v>2</v>
      </c>
      <c r="D480" s="34" t="s">
        <v>477</v>
      </c>
      <c r="E480" s="21" t="s">
        <v>16</v>
      </c>
      <c r="F480" s="22">
        <v>63</v>
      </c>
      <c r="G480" s="22"/>
      <c r="H480" s="22">
        <v>1260</v>
      </c>
      <c r="I480" s="24">
        <v>275</v>
      </c>
      <c r="J480" s="24"/>
      <c r="K480" s="24">
        <f>H480-I480</f>
        <v>985</v>
      </c>
    </row>
    <row r="481" spans="1:11" ht="20.100000000000001" customHeight="1">
      <c r="A481" s="31"/>
      <c r="B481" s="32"/>
      <c r="C481" s="32"/>
      <c r="D481" s="34"/>
      <c r="E481" s="21" t="s">
        <v>478</v>
      </c>
      <c r="F481" s="22">
        <v>63</v>
      </c>
      <c r="G481" s="22">
        <v>20</v>
      </c>
      <c r="H481" s="22">
        <v>1260</v>
      </c>
      <c r="I481" s="24"/>
      <c r="J481" s="24"/>
      <c r="K481" s="24"/>
    </row>
    <row r="482" spans="1:11" ht="20.100000000000001" customHeight="1">
      <c r="A482" s="31"/>
      <c r="B482" s="32"/>
      <c r="C482" s="32">
        <v>3</v>
      </c>
      <c r="D482" s="34" t="s">
        <v>479</v>
      </c>
      <c r="E482" s="21" t="s">
        <v>16</v>
      </c>
      <c r="F482" s="22">
        <v>1544</v>
      </c>
      <c r="G482" s="22"/>
      <c r="H482" s="22">
        <v>8216</v>
      </c>
      <c r="I482" s="24">
        <v>203</v>
      </c>
      <c r="J482" s="24">
        <v>2000</v>
      </c>
      <c r="K482" s="24">
        <f>H482-I482-J482</f>
        <v>6013</v>
      </c>
    </row>
    <row r="483" spans="1:11" ht="20.100000000000001" customHeight="1">
      <c r="A483" s="31"/>
      <c r="B483" s="32"/>
      <c r="C483" s="32"/>
      <c r="D483" s="34"/>
      <c r="E483" s="21" t="s">
        <v>480</v>
      </c>
      <c r="F483" s="22">
        <v>378</v>
      </c>
      <c r="G483" s="22">
        <v>5.2560000000000002</v>
      </c>
      <c r="H483" s="22">
        <v>1986.768</v>
      </c>
      <c r="I483" s="24"/>
      <c r="J483" s="24"/>
      <c r="K483" s="24"/>
    </row>
    <row r="484" spans="1:11" ht="20.100000000000001" customHeight="1">
      <c r="A484" s="31"/>
      <c r="B484" s="32"/>
      <c r="C484" s="32"/>
      <c r="D484" s="34"/>
      <c r="E484" s="21" t="s">
        <v>481</v>
      </c>
      <c r="F484" s="22">
        <v>4</v>
      </c>
      <c r="G484" s="22">
        <v>5.3760000000000003</v>
      </c>
      <c r="H484" s="22">
        <v>21.504000000000001</v>
      </c>
      <c r="I484" s="24"/>
      <c r="J484" s="24"/>
      <c r="K484" s="24"/>
    </row>
    <row r="485" spans="1:11" ht="20.100000000000001" customHeight="1">
      <c r="A485" s="31"/>
      <c r="B485" s="32"/>
      <c r="C485" s="32"/>
      <c r="D485" s="34"/>
      <c r="E485" s="21" t="s">
        <v>482</v>
      </c>
      <c r="F485" s="22">
        <v>1</v>
      </c>
      <c r="G485" s="22">
        <v>5.2560000000000002</v>
      </c>
      <c r="H485" s="22">
        <v>5.2560000000000002</v>
      </c>
      <c r="I485" s="24"/>
      <c r="J485" s="24"/>
      <c r="K485" s="24"/>
    </row>
    <row r="486" spans="1:11" ht="20.100000000000001" customHeight="1">
      <c r="A486" s="31"/>
      <c r="B486" s="32"/>
      <c r="C486" s="32"/>
      <c r="D486" s="34"/>
      <c r="E486" s="21" t="s">
        <v>483</v>
      </c>
      <c r="F486" s="22">
        <v>405</v>
      </c>
      <c r="G486" s="22">
        <v>5.1360000000000001</v>
      </c>
      <c r="H486" s="22">
        <v>2080.08</v>
      </c>
      <c r="I486" s="24"/>
      <c r="J486" s="24"/>
      <c r="K486" s="24"/>
    </row>
    <row r="487" spans="1:11" ht="20.100000000000001" customHeight="1">
      <c r="A487" s="31"/>
      <c r="B487" s="32"/>
      <c r="C487" s="32"/>
      <c r="D487" s="34"/>
      <c r="E487" s="21" t="s">
        <v>484</v>
      </c>
      <c r="F487" s="22">
        <v>752</v>
      </c>
      <c r="G487" s="22">
        <v>5.3760000000000003</v>
      </c>
      <c r="H487" s="22">
        <v>4042.752</v>
      </c>
      <c r="I487" s="24"/>
      <c r="J487" s="24"/>
      <c r="K487" s="24"/>
    </row>
    <row r="488" spans="1:11" ht="20.100000000000001" customHeight="1">
      <c r="A488" s="31"/>
      <c r="B488" s="32"/>
      <c r="C488" s="32"/>
      <c r="D488" s="34"/>
      <c r="E488" s="21" t="s">
        <v>485</v>
      </c>
      <c r="F488" s="22">
        <v>4</v>
      </c>
      <c r="G488" s="22">
        <v>20</v>
      </c>
      <c r="H488" s="22">
        <v>80</v>
      </c>
      <c r="I488" s="24"/>
      <c r="J488" s="24"/>
      <c r="K488" s="24"/>
    </row>
    <row r="489" spans="1:11" ht="20.100000000000001" customHeight="1">
      <c r="A489" s="31"/>
      <c r="B489" s="32"/>
      <c r="C489" s="32">
        <v>4</v>
      </c>
      <c r="D489" s="34" t="s">
        <v>486</v>
      </c>
      <c r="E489" s="21" t="s">
        <v>16</v>
      </c>
      <c r="F489" s="22">
        <v>2329</v>
      </c>
      <c r="G489" s="22"/>
      <c r="H489" s="22">
        <v>8908</v>
      </c>
      <c r="I489" s="24">
        <v>3108</v>
      </c>
      <c r="J489" s="24"/>
      <c r="K489" s="24">
        <f>H489-I489</f>
        <v>5800</v>
      </c>
    </row>
    <row r="490" spans="1:11" ht="20.100000000000001" customHeight="1">
      <c r="A490" s="31"/>
      <c r="B490" s="32"/>
      <c r="C490" s="32"/>
      <c r="D490" s="34"/>
      <c r="E490" s="21" t="s">
        <v>487</v>
      </c>
      <c r="F490" s="22">
        <v>242</v>
      </c>
      <c r="G490" s="22">
        <v>4.84</v>
      </c>
      <c r="H490" s="22">
        <v>1171.28</v>
      </c>
      <c r="I490" s="24"/>
      <c r="J490" s="24"/>
      <c r="K490" s="24"/>
    </row>
    <row r="491" spans="1:11" ht="20.100000000000001" customHeight="1">
      <c r="A491" s="31"/>
      <c r="B491" s="32"/>
      <c r="C491" s="32"/>
      <c r="D491" s="34"/>
      <c r="E491" s="21" t="s">
        <v>488</v>
      </c>
      <c r="F491" s="22">
        <v>1907</v>
      </c>
      <c r="G491" s="22">
        <v>3.6</v>
      </c>
      <c r="H491" s="22">
        <v>6865.2</v>
      </c>
      <c r="I491" s="24"/>
      <c r="J491" s="24"/>
      <c r="K491" s="24"/>
    </row>
    <row r="492" spans="1:11" ht="20.100000000000001" customHeight="1">
      <c r="A492" s="31"/>
      <c r="B492" s="32"/>
      <c r="C492" s="32"/>
      <c r="D492" s="34"/>
      <c r="E492" s="21" t="s">
        <v>489</v>
      </c>
      <c r="F492" s="22">
        <v>154</v>
      </c>
      <c r="G492" s="22">
        <v>4.84</v>
      </c>
      <c r="H492" s="22">
        <v>745.36</v>
      </c>
      <c r="I492" s="24"/>
      <c r="J492" s="24"/>
      <c r="K492" s="24"/>
    </row>
    <row r="493" spans="1:11" ht="20.100000000000001" customHeight="1">
      <c r="A493" s="31"/>
      <c r="B493" s="32"/>
      <c r="C493" s="32"/>
      <c r="D493" s="34"/>
      <c r="E493" s="21" t="s">
        <v>490</v>
      </c>
      <c r="F493" s="22">
        <v>26</v>
      </c>
      <c r="G493" s="22">
        <v>4.84</v>
      </c>
      <c r="H493" s="22">
        <v>125.84</v>
      </c>
      <c r="I493" s="24"/>
      <c r="J493" s="24"/>
      <c r="K493" s="24"/>
    </row>
    <row r="494" spans="1:11" ht="20.100000000000001" customHeight="1">
      <c r="A494" s="31">
        <v>15</v>
      </c>
      <c r="B494" s="32" t="s">
        <v>491</v>
      </c>
      <c r="C494" s="28" t="s">
        <v>14</v>
      </c>
      <c r="D494" s="30"/>
      <c r="E494" s="30"/>
      <c r="F494" s="20">
        <v>6890</v>
      </c>
      <c r="G494" s="20"/>
      <c r="H494" s="20">
        <v>140686</v>
      </c>
      <c r="I494" s="19"/>
      <c r="J494" s="19"/>
      <c r="K494" s="19">
        <f>SUM(K495:K545)</f>
        <v>129626</v>
      </c>
    </row>
    <row r="495" spans="1:11" ht="20.100000000000001" customHeight="1">
      <c r="A495" s="31"/>
      <c r="B495" s="32"/>
      <c r="C495" s="32">
        <v>1</v>
      </c>
      <c r="D495" s="32" t="s">
        <v>492</v>
      </c>
      <c r="E495" s="21" t="s">
        <v>16</v>
      </c>
      <c r="F495" s="22">
        <v>3327</v>
      </c>
      <c r="G495" s="22"/>
      <c r="H495" s="22">
        <v>67412</v>
      </c>
      <c r="I495" s="24">
        <v>3795</v>
      </c>
      <c r="J495" s="24"/>
      <c r="K495" s="24">
        <f>H495-I495</f>
        <v>63617</v>
      </c>
    </row>
    <row r="496" spans="1:11" ht="20.100000000000001" customHeight="1">
      <c r="A496" s="31"/>
      <c r="B496" s="32"/>
      <c r="C496" s="32"/>
      <c r="D496" s="32"/>
      <c r="E496" s="21" t="s">
        <v>493</v>
      </c>
      <c r="F496" s="22">
        <v>1</v>
      </c>
      <c r="G496" s="22">
        <v>6.42</v>
      </c>
      <c r="H496" s="22">
        <v>6.42</v>
      </c>
      <c r="I496" s="24"/>
      <c r="J496" s="24"/>
      <c r="K496" s="24"/>
    </row>
    <row r="497" spans="1:11" ht="20.100000000000001" customHeight="1">
      <c r="A497" s="31"/>
      <c r="B497" s="32"/>
      <c r="C497" s="32"/>
      <c r="D497" s="32"/>
      <c r="E497" s="21" t="s">
        <v>494</v>
      </c>
      <c r="F497" s="22">
        <v>27</v>
      </c>
      <c r="G497" s="22">
        <v>7.22</v>
      </c>
      <c r="H497" s="22">
        <v>194.94</v>
      </c>
      <c r="I497" s="24"/>
      <c r="J497" s="24"/>
      <c r="K497" s="24"/>
    </row>
    <row r="498" spans="1:11" ht="20.100000000000001" customHeight="1">
      <c r="A498" s="31"/>
      <c r="B498" s="32"/>
      <c r="C498" s="32"/>
      <c r="D498" s="32"/>
      <c r="E498" s="21" t="s">
        <v>495</v>
      </c>
      <c r="F498" s="22">
        <v>72</v>
      </c>
      <c r="G498" s="22">
        <v>6.72</v>
      </c>
      <c r="H498" s="22">
        <v>483.84</v>
      </c>
      <c r="I498" s="24"/>
      <c r="J498" s="24"/>
      <c r="K498" s="24"/>
    </row>
    <row r="499" spans="1:11" ht="20.100000000000001" customHeight="1">
      <c r="A499" s="31"/>
      <c r="B499" s="32"/>
      <c r="C499" s="32"/>
      <c r="D499" s="32"/>
      <c r="E499" s="21" t="s">
        <v>496</v>
      </c>
      <c r="F499" s="22">
        <v>111</v>
      </c>
      <c r="G499" s="22">
        <v>7.22</v>
      </c>
      <c r="H499" s="22">
        <v>801.42</v>
      </c>
      <c r="I499" s="24"/>
      <c r="J499" s="24"/>
      <c r="K499" s="24"/>
    </row>
    <row r="500" spans="1:11" ht="20.100000000000001" customHeight="1">
      <c r="A500" s="31"/>
      <c r="B500" s="32"/>
      <c r="C500" s="32"/>
      <c r="D500" s="32"/>
      <c r="E500" s="21" t="s">
        <v>497</v>
      </c>
      <c r="F500" s="22">
        <v>6</v>
      </c>
      <c r="G500" s="22">
        <v>30</v>
      </c>
      <c r="H500" s="22">
        <v>180</v>
      </c>
      <c r="I500" s="24"/>
      <c r="J500" s="24"/>
      <c r="K500" s="24"/>
    </row>
    <row r="501" spans="1:11" ht="20.100000000000001" customHeight="1">
      <c r="A501" s="31"/>
      <c r="B501" s="32"/>
      <c r="C501" s="32"/>
      <c r="D501" s="32"/>
      <c r="E501" s="21" t="s">
        <v>498</v>
      </c>
      <c r="F501" s="22">
        <v>8</v>
      </c>
      <c r="G501" s="22">
        <v>30</v>
      </c>
      <c r="H501" s="22">
        <v>240</v>
      </c>
      <c r="I501" s="24"/>
      <c r="J501" s="24"/>
      <c r="K501" s="24"/>
    </row>
    <row r="502" spans="1:11" ht="20.100000000000001" customHeight="1">
      <c r="A502" s="31"/>
      <c r="B502" s="32"/>
      <c r="C502" s="32"/>
      <c r="D502" s="32"/>
      <c r="E502" s="21" t="s">
        <v>499</v>
      </c>
      <c r="F502" s="22">
        <v>7</v>
      </c>
      <c r="G502" s="22">
        <v>30</v>
      </c>
      <c r="H502" s="22">
        <v>210</v>
      </c>
      <c r="I502" s="24"/>
      <c r="J502" s="24"/>
      <c r="K502" s="24"/>
    </row>
    <row r="503" spans="1:11" ht="20.100000000000001" customHeight="1">
      <c r="A503" s="31"/>
      <c r="B503" s="32"/>
      <c r="C503" s="32"/>
      <c r="D503" s="32"/>
      <c r="E503" s="21" t="s">
        <v>500</v>
      </c>
      <c r="F503" s="22">
        <v>31</v>
      </c>
      <c r="G503" s="22">
        <v>30</v>
      </c>
      <c r="H503" s="22">
        <v>930</v>
      </c>
      <c r="I503" s="24"/>
      <c r="J503" s="24"/>
      <c r="K503" s="24"/>
    </row>
    <row r="504" spans="1:11" ht="20.100000000000001" customHeight="1">
      <c r="A504" s="31"/>
      <c r="B504" s="32"/>
      <c r="C504" s="32"/>
      <c r="D504" s="32"/>
      <c r="E504" s="21" t="s">
        <v>501</v>
      </c>
      <c r="F504" s="22">
        <v>50</v>
      </c>
      <c r="G504" s="22">
        <v>30</v>
      </c>
      <c r="H504" s="22">
        <v>1500</v>
      </c>
      <c r="I504" s="24"/>
      <c r="J504" s="24"/>
      <c r="K504" s="24"/>
    </row>
    <row r="505" spans="1:11" ht="20.100000000000001" customHeight="1">
      <c r="A505" s="31"/>
      <c r="B505" s="32"/>
      <c r="C505" s="32"/>
      <c r="D505" s="32"/>
      <c r="E505" s="21" t="s">
        <v>502</v>
      </c>
      <c r="F505" s="22">
        <v>54</v>
      </c>
      <c r="G505" s="22">
        <v>14.85</v>
      </c>
      <c r="H505" s="22">
        <v>801.9</v>
      </c>
      <c r="I505" s="24"/>
      <c r="J505" s="24"/>
      <c r="K505" s="24"/>
    </row>
    <row r="506" spans="1:11" ht="20.100000000000001" customHeight="1">
      <c r="A506" s="31"/>
      <c r="B506" s="32"/>
      <c r="C506" s="32"/>
      <c r="D506" s="32"/>
      <c r="E506" s="21" t="s">
        <v>503</v>
      </c>
      <c r="F506" s="22">
        <v>2</v>
      </c>
      <c r="G506" s="22">
        <v>30</v>
      </c>
      <c r="H506" s="22">
        <v>60</v>
      </c>
      <c r="I506" s="24"/>
      <c r="J506" s="24"/>
      <c r="K506" s="24"/>
    </row>
    <row r="507" spans="1:11" ht="20.100000000000001" customHeight="1">
      <c r="A507" s="31"/>
      <c r="B507" s="32"/>
      <c r="C507" s="32"/>
      <c r="D507" s="32"/>
      <c r="E507" s="21" t="s">
        <v>504</v>
      </c>
      <c r="F507" s="22">
        <v>442</v>
      </c>
      <c r="G507" s="22">
        <v>30</v>
      </c>
      <c r="H507" s="22">
        <v>13260</v>
      </c>
      <c r="I507" s="24"/>
      <c r="J507" s="24"/>
      <c r="K507" s="24"/>
    </row>
    <row r="508" spans="1:11" ht="20.100000000000001" customHeight="1">
      <c r="A508" s="31"/>
      <c r="B508" s="32"/>
      <c r="C508" s="32"/>
      <c r="D508" s="32"/>
      <c r="E508" s="21" t="s">
        <v>505</v>
      </c>
      <c r="F508" s="22">
        <v>34</v>
      </c>
      <c r="G508" s="22">
        <v>30</v>
      </c>
      <c r="H508" s="22">
        <v>1020</v>
      </c>
      <c r="I508" s="24"/>
      <c r="J508" s="24"/>
      <c r="K508" s="24"/>
    </row>
    <row r="509" spans="1:11" ht="20.100000000000001" customHeight="1">
      <c r="A509" s="31"/>
      <c r="B509" s="32"/>
      <c r="C509" s="32"/>
      <c r="D509" s="32"/>
      <c r="E509" s="21" t="s">
        <v>506</v>
      </c>
      <c r="F509" s="22">
        <v>29</v>
      </c>
      <c r="G509" s="22">
        <v>30</v>
      </c>
      <c r="H509" s="22">
        <v>870</v>
      </c>
      <c r="I509" s="24"/>
      <c r="J509" s="24"/>
      <c r="K509" s="24"/>
    </row>
    <row r="510" spans="1:11" ht="20.100000000000001" customHeight="1">
      <c r="A510" s="31"/>
      <c r="B510" s="32"/>
      <c r="C510" s="32"/>
      <c r="D510" s="32"/>
      <c r="E510" s="21" t="s">
        <v>507</v>
      </c>
      <c r="F510" s="22">
        <v>62</v>
      </c>
      <c r="G510" s="22">
        <v>30</v>
      </c>
      <c r="H510" s="22">
        <v>1860</v>
      </c>
      <c r="I510" s="24"/>
      <c r="J510" s="24"/>
      <c r="K510" s="24"/>
    </row>
    <row r="511" spans="1:11" ht="20.100000000000001" customHeight="1">
      <c r="A511" s="31"/>
      <c r="B511" s="32"/>
      <c r="C511" s="32"/>
      <c r="D511" s="32"/>
      <c r="E511" s="21" t="s">
        <v>508</v>
      </c>
      <c r="F511" s="22">
        <v>79</v>
      </c>
      <c r="G511" s="22">
        <v>30</v>
      </c>
      <c r="H511" s="22">
        <v>2370</v>
      </c>
      <c r="I511" s="24"/>
      <c r="J511" s="24"/>
      <c r="K511" s="24"/>
    </row>
    <row r="512" spans="1:11" ht="20.100000000000001" customHeight="1">
      <c r="A512" s="31"/>
      <c r="B512" s="32"/>
      <c r="C512" s="32"/>
      <c r="D512" s="32"/>
      <c r="E512" s="21" t="s">
        <v>509</v>
      </c>
      <c r="F512" s="22">
        <v>10</v>
      </c>
      <c r="G512" s="22">
        <v>14.94</v>
      </c>
      <c r="H512" s="22">
        <v>149.4</v>
      </c>
      <c r="I512" s="24"/>
      <c r="J512" s="24"/>
      <c r="K512" s="24"/>
    </row>
    <row r="513" spans="1:11" ht="20.100000000000001" customHeight="1">
      <c r="A513" s="31"/>
      <c r="B513" s="32"/>
      <c r="C513" s="32"/>
      <c r="D513" s="32"/>
      <c r="E513" s="21" t="s">
        <v>510</v>
      </c>
      <c r="F513" s="22">
        <v>1</v>
      </c>
      <c r="G513" s="22">
        <v>5.73</v>
      </c>
      <c r="H513" s="22">
        <v>5.73</v>
      </c>
      <c r="I513" s="24"/>
      <c r="J513" s="24"/>
      <c r="K513" s="24"/>
    </row>
    <row r="514" spans="1:11" ht="20.100000000000001" customHeight="1">
      <c r="A514" s="31"/>
      <c r="B514" s="32"/>
      <c r="C514" s="32"/>
      <c r="D514" s="32"/>
      <c r="E514" s="21" t="s">
        <v>511</v>
      </c>
      <c r="F514" s="22">
        <v>18</v>
      </c>
      <c r="G514" s="22">
        <v>14.9292</v>
      </c>
      <c r="H514" s="22">
        <v>268.72559999999999</v>
      </c>
      <c r="I514" s="24"/>
      <c r="J514" s="24"/>
      <c r="K514" s="24"/>
    </row>
    <row r="515" spans="1:11" ht="20.100000000000001" customHeight="1">
      <c r="A515" s="31"/>
      <c r="B515" s="32"/>
      <c r="C515" s="32"/>
      <c r="D515" s="32"/>
      <c r="E515" s="21" t="s">
        <v>512</v>
      </c>
      <c r="F515" s="22">
        <v>151</v>
      </c>
      <c r="G515" s="22">
        <v>15</v>
      </c>
      <c r="H515" s="22">
        <v>2265</v>
      </c>
      <c r="I515" s="24"/>
      <c r="J515" s="24"/>
      <c r="K515" s="24"/>
    </row>
    <row r="516" spans="1:11" ht="20.100000000000001" customHeight="1">
      <c r="A516" s="31"/>
      <c r="B516" s="32"/>
      <c r="C516" s="32"/>
      <c r="D516" s="32"/>
      <c r="E516" s="21" t="s">
        <v>513</v>
      </c>
      <c r="F516" s="22">
        <v>5</v>
      </c>
      <c r="G516" s="22">
        <v>12.789</v>
      </c>
      <c r="H516" s="22">
        <v>63.945</v>
      </c>
      <c r="I516" s="24"/>
      <c r="J516" s="24"/>
      <c r="K516" s="24"/>
    </row>
    <row r="517" spans="1:11" ht="20.100000000000001" customHeight="1">
      <c r="A517" s="31"/>
      <c r="B517" s="32"/>
      <c r="C517" s="32"/>
      <c r="D517" s="32"/>
      <c r="E517" s="21" t="s">
        <v>514</v>
      </c>
      <c r="F517" s="22">
        <v>100</v>
      </c>
      <c r="G517" s="22">
        <v>15</v>
      </c>
      <c r="H517" s="22">
        <v>1500</v>
      </c>
      <c r="I517" s="24"/>
      <c r="J517" s="24"/>
      <c r="K517" s="24"/>
    </row>
    <row r="518" spans="1:11" ht="20.100000000000001" customHeight="1">
      <c r="A518" s="31"/>
      <c r="B518" s="32"/>
      <c r="C518" s="32"/>
      <c r="D518" s="32"/>
      <c r="E518" s="21" t="s">
        <v>515</v>
      </c>
      <c r="F518" s="22">
        <v>51</v>
      </c>
      <c r="G518" s="22">
        <v>15</v>
      </c>
      <c r="H518" s="22">
        <v>765</v>
      </c>
      <c r="I518" s="24"/>
      <c r="J518" s="24"/>
      <c r="K518" s="24"/>
    </row>
    <row r="519" spans="1:11" ht="20.100000000000001" customHeight="1">
      <c r="A519" s="31"/>
      <c r="B519" s="32"/>
      <c r="C519" s="32"/>
      <c r="D519" s="32"/>
      <c r="E519" s="21" t="s">
        <v>516</v>
      </c>
      <c r="F519" s="22">
        <v>4</v>
      </c>
      <c r="G519" s="22">
        <v>30</v>
      </c>
      <c r="H519" s="22">
        <v>120</v>
      </c>
      <c r="I519" s="24"/>
      <c r="J519" s="24"/>
      <c r="K519" s="24"/>
    </row>
    <row r="520" spans="1:11" ht="20.100000000000001" customHeight="1">
      <c r="A520" s="31"/>
      <c r="B520" s="32"/>
      <c r="C520" s="32"/>
      <c r="D520" s="32"/>
      <c r="E520" s="21" t="s">
        <v>517</v>
      </c>
      <c r="F520" s="22">
        <v>26</v>
      </c>
      <c r="G520" s="22">
        <v>30</v>
      </c>
      <c r="H520" s="22">
        <v>780</v>
      </c>
      <c r="I520" s="24"/>
      <c r="J520" s="24"/>
      <c r="K520" s="24"/>
    </row>
    <row r="521" spans="1:11" ht="20.100000000000001" customHeight="1">
      <c r="A521" s="31"/>
      <c r="B521" s="32"/>
      <c r="C521" s="32"/>
      <c r="D521" s="32"/>
      <c r="E521" s="21" t="s">
        <v>518</v>
      </c>
      <c r="F521" s="22">
        <v>50</v>
      </c>
      <c r="G521" s="22">
        <v>29.851199999999999</v>
      </c>
      <c r="H521" s="22">
        <v>1492.56</v>
      </c>
      <c r="I521" s="24"/>
      <c r="J521" s="24"/>
      <c r="K521" s="24"/>
    </row>
    <row r="522" spans="1:11" ht="20.100000000000001" customHeight="1">
      <c r="A522" s="31"/>
      <c r="B522" s="32"/>
      <c r="C522" s="32"/>
      <c r="D522" s="32"/>
      <c r="E522" s="21" t="s">
        <v>519</v>
      </c>
      <c r="F522" s="22">
        <v>7</v>
      </c>
      <c r="G522" s="22">
        <v>14.94</v>
      </c>
      <c r="H522" s="22">
        <v>104.58</v>
      </c>
      <c r="I522" s="24"/>
      <c r="J522" s="24"/>
      <c r="K522" s="24"/>
    </row>
    <row r="523" spans="1:11" ht="20.100000000000001" customHeight="1">
      <c r="A523" s="31"/>
      <c r="B523" s="32"/>
      <c r="C523" s="32"/>
      <c r="D523" s="32"/>
      <c r="E523" s="21" t="s">
        <v>520</v>
      </c>
      <c r="F523" s="22">
        <v>1</v>
      </c>
      <c r="G523" s="22">
        <v>7.8</v>
      </c>
      <c r="H523" s="22">
        <v>7.8</v>
      </c>
      <c r="I523" s="24"/>
      <c r="J523" s="24"/>
      <c r="K523" s="24"/>
    </row>
    <row r="524" spans="1:11" ht="20.100000000000001" customHeight="1">
      <c r="A524" s="31"/>
      <c r="B524" s="32"/>
      <c r="C524" s="32"/>
      <c r="D524" s="32"/>
      <c r="E524" s="21" t="s">
        <v>521</v>
      </c>
      <c r="F524" s="22">
        <v>60</v>
      </c>
      <c r="G524" s="22">
        <v>14.94</v>
      </c>
      <c r="H524" s="22">
        <v>896.4</v>
      </c>
      <c r="I524" s="24"/>
      <c r="J524" s="24"/>
      <c r="K524" s="24"/>
    </row>
    <row r="525" spans="1:11" ht="20.100000000000001" customHeight="1">
      <c r="A525" s="31"/>
      <c r="B525" s="32"/>
      <c r="C525" s="32"/>
      <c r="D525" s="32"/>
      <c r="E525" s="21" t="s">
        <v>522</v>
      </c>
      <c r="F525" s="22">
        <v>48</v>
      </c>
      <c r="G525" s="22">
        <v>14.307</v>
      </c>
      <c r="H525" s="22">
        <v>686.73599999999999</v>
      </c>
      <c r="I525" s="24"/>
      <c r="J525" s="24"/>
      <c r="K525" s="24"/>
    </row>
    <row r="526" spans="1:11" ht="20.100000000000001" customHeight="1">
      <c r="A526" s="31"/>
      <c r="B526" s="32"/>
      <c r="C526" s="32"/>
      <c r="D526" s="32"/>
      <c r="E526" s="21" t="s">
        <v>523</v>
      </c>
      <c r="F526" s="22">
        <v>16</v>
      </c>
      <c r="G526" s="22">
        <v>9</v>
      </c>
      <c r="H526" s="22">
        <v>144</v>
      </c>
      <c r="I526" s="24"/>
      <c r="J526" s="24"/>
      <c r="K526" s="24"/>
    </row>
    <row r="527" spans="1:11" ht="20.100000000000001" customHeight="1">
      <c r="A527" s="31"/>
      <c r="B527" s="32"/>
      <c r="C527" s="32"/>
      <c r="D527" s="32"/>
      <c r="E527" s="21" t="s">
        <v>524</v>
      </c>
      <c r="F527" s="22">
        <v>31</v>
      </c>
      <c r="G527" s="22">
        <v>20</v>
      </c>
      <c r="H527" s="22">
        <v>620</v>
      </c>
      <c r="I527" s="24"/>
      <c r="J527" s="24"/>
      <c r="K527" s="24"/>
    </row>
    <row r="528" spans="1:11" ht="20.100000000000001" customHeight="1">
      <c r="A528" s="31"/>
      <c r="B528" s="32"/>
      <c r="C528" s="32"/>
      <c r="D528" s="32"/>
      <c r="E528" s="21" t="s">
        <v>525</v>
      </c>
      <c r="F528" s="22">
        <v>63</v>
      </c>
      <c r="G528" s="22">
        <v>20</v>
      </c>
      <c r="H528" s="22">
        <v>1260</v>
      </c>
      <c r="I528" s="24"/>
      <c r="J528" s="24"/>
      <c r="K528" s="24"/>
    </row>
    <row r="529" spans="1:11" ht="20.100000000000001" customHeight="1">
      <c r="A529" s="31"/>
      <c r="B529" s="32"/>
      <c r="C529" s="32"/>
      <c r="D529" s="32"/>
      <c r="E529" s="21" t="s">
        <v>526</v>
      </c>
      <c r="F529" s="22">
        <v>69</v>
      </c>
      <c r="G529" s="22">
        <v>20</v>
      </c>
      <c r="H529" s="22">
        <v>1380</v>
      </c>
      <c r="I529" s="24"/>
      <c r="J529" s="24"/>
      <c r="K529" s="24"/>
    </row>
    <row r="530" spans="1:11" ht="20.100000000000001" customHeight="1">
      <c r="A530" s="31"/>
      <c r="B530" s="32"/>
      <c r="C530" s="32"/>
      <c r="D530" s="32"/>
      <c r="E530" s="21" t="s">
        <v>527</v>
      </c>
      <c r="F530" s="22">
        <v>12</v>
      </c>
      <c r="G530" s="22">
        <v>20</v>
      </c>
      <c r="H530" s="22">
        <v>240</v>
      </c>
      <c r="I530" s="24"/>
      <c r="J530" s="24"/>
      <c r="K530" s="24"/>
    </row>
    <row r="531" spans="1:11" ht="20.100000000000001" customHeight="1">
      <c r="A531" s="31"/>
      <c r="B531" s="32"/>
      <c r="C531" s="32"/>
      <c r="D531" s="32"/>
      <c r="E531" s="21" t="s">
        <v>528</v>
      </c>
      <c r="F531" s="22">
        <v>98</v>
      </c>
      <c r="G531" s="22">
        <v>20</v>
      </c>
      <c r="H531" s="22">
        <v>1960</v>
      </c>
      <c r="I531" s="24"/>
      <c r="J531" s="24"/>
      <c r="K531" s="24"/>
    </row>
    <row r="532" spans="1:11" ht="20.100000000000001" customHeight="1">
      <c r="A532" s="31"/>
      <c r="B532" s="32"/>
      <c r="C532" s="32"/>
      <c r="D532" s="32"/>
      <c r="E532" s="21" t="s">
        <v>529</v>
      </c>
      <c r="F532" s="22">
        <v>89</v>
      </c>
      <c r="G532" s="22">
        <v>20</v>
      </c>
      <c r="H532" s="22">
        <v>1780</v>
      </c>
      <c r="I532" s="24"/>
      <c r="J532" s="24"/>
      <c r="K532" s="24"/>
    </row>
    <row r="533" spans="1:11" ht="20.100000000000001" customHeight="1">
      <c r="A533" s="31"/>
      <c r="B533" s="32"/>
      <c r="C533" s="32"/>
      <c r="D533" s="32"/>
      <c r="E533" s="21" t="s">
        <v>530</v>
      </c>
      <c r="F533" s="22">
        <v>204</v>
      </c>
      <c r="G533" s="22">
        <v>20</v>
      </c>
      <c r="H533" s="22">
        <v>4080</v>
      </c>
      <c r="I533" s="24"/>
      <c r="J533" s="24"/>
      <c r="K533" s="24"/>
    </row>
    <row r="534" spans="1:11" ht="20.100000000000001" customHeight="1">
      <c r="A534" s="31"/>
      <c r="B534" s="32"/>
      <c r="C534" s="32"/>
      <c r="D534" s="32"/>
      <c r="E534" s="21" t="s">
        <v>531</v>
      </c>
      <c r="F534" s="22">
        <v>50</v>
      </c>
      <c r="G534" s="22">
        <v>12</v>
      </c>
      <c r="H534" s="22">
        <v>600</v>
      </c>
      <c r="I534" s="24"/>
      <c r="J534" s="24"/>
      <c r="K534" s="24"/>
    </row>
    <row r="535" spans="1:11" ht="20.100000000000001" customHeight="1">
      <c r="A535" s="31"/>
      <c r="B535" s="32"/>
      <c r="C535" s="32"/>
      <c r="D535" s="32"/>
      <c r="E535" s="21" t="s">
        <v>532</v>
      </c>
      <c r="F535" s="22">
        <v>4</v>
      </c>
      <c r="G535" s="22">
        <v>20</v>
      </c>
      <c r="H535" s="22">
        <v>80</v>
      </c>
      <c r="I535" s="24"/>
      <c r="J535" s="24"/>
      <c r="K535" s="24"/>
    </row>
    <row r="536" spans="1:11" ht="20.100000000000001" customHeight="1">
      <c r="A536" s="31"/>
      <c r="B536" s="32"/>
      <c r="C536" s="32"/>
      <c r="D536" s="32"/>
      <c r="E536" s="21" t="s">
        <v>533</v>
      </c>
      <c r="F536" s="22">
        <v>107</v>
      </c>
      <c r="G536" s="22">
        <v>20</v>
      </c>
      <c r="H536" s="22">
        <v>2140</v>
      </c>
      <c r="I536" s="24"/>
      <c r="J536" s="24"/>
      <c r="K536" s="24"/>
    </row>
    <row r="537" spans="1:11" ht="20.100000000000001" customHeight="1">
      <c r="A537" s="31"/>
      <c r="B537" s="32"/>
      <c r="C537" s="32"/>
      <c r="D537" s="32"/>
      <c r="E537" s="21" t="s">
        <v>534</v>
      </c>
      <c r="F537" s="22">
        <v>26</v>
      </c>
      <c r="G537" s="22">
        <v>20</v>
      </c>
      <c r="H537" s="22">
        <v>520</v>
      </c>
      <c r="I537" s="24"/>
      <c r="J537" s="24"/>
      <c r="K537" s="24"/>
    </row>
    <row r="538" spans="1:11" ht="20.100000000000001" customHeight="1">
      <c r="A538" s="32">
        <v>15</v>
      </c>
      <c r="B538" s="32" t="s">
        <v>491</v>
      </c>
      <c r="C538" s="32">
        <v>1</v>
      </c>
      <c r="D538" s="32" t="s">
        <v>492</v>
      </c>
      <c r="E538" s="21" t="s">
        <v>535</v>
      </c>
      <c r="F538" s="22">
        <v>834</v>
      </c>
      <c r="G538" s="22">
        <v>20</v>
      </c>
      <c r="H538" s="22">
        <v>16680</v>
      </c>
      <c r="I538" s="24"/>
      <c r="J538" s="24"/>
      <c r="K538" s="24"/>
    </row>
    <row r="539" spans="1:11" ht="20.100000000000001" customHeight="1">
      <c r="A539" s="32"/>
      <c r="B539" s="32"/>
      <c r="C539" s="32"/>
      <c r="D539" s="32"/>
      <c r="E539" s="21" t="s">
        <v>536</v>
      </c>
      <c r="F539" s="22">
        <v>48</v>
      </c>
      <c r="G539" s="22">
        <v>12</v>
      </c>
      <c r="H539" s="22">
        <v>576</v>
      </c>
      <c r="I539" s="24"/>
      <c r="J539" s="24"/>
      <c r="K539" s="24"/>
    </row>
    <row r="540" spans="1:11" ht="20.100000000000001" customHeight="1">
      <c r="A540" s="32"/>
      <c r="B540" s="32"/>
      <c r="C540" s="32"/>
      <c r="D540" s="32"/>
      <c r="E540" s="21" t="s">
        <v>537</v>
      </c>
      <c r="F540" s="22">
        <v>15</v>
      </c>
      <c r="G540" s="22">
        <v>20</v>
      </c>
      <c r="H540" s="22">
        <v>300</v>
      </c>
      <c r="I540" s="24"/>
      <c r="J540" s="24"/>
      <c r="K540" s="24"/>
    </row>
    <row r="541" spans="1:11" ht="20.100000000000001" customHeight="1">
      <c r="A541" s="32"/>
      <c r="B541" s="32"/>
      <c r="C541" s="32"/>
      <c r="D541" s="32"/>
      <c r="E541" s="21" t="s">
        <v>538</v>
      </c>
      <c r="F541" s="22">
        <v>12</v>
      </c>
      <c r="G541" s="22">
        <v>20</v>
      </c>
      <c r="H541" s="22">
        <v>240</v>
      </c>
      <c r="I541" s="24"/>
      <c r="J541" s="24"/>
      <c r="K541" s="24"/>
    </row>
    <row r="542" spans="1:11" ht="20.100000000000001" customHeight="1">
      <c r="A542" s="32"/>
      <c r="B542" s="32"/>
      <c r="C542" s="32"/>
      <c r="D542" s="32"/>
      <c r="E542" s="21" t="s">
        <v>539</v>
      </c>
      <c r="F542" s="22">
        <v>78</v>
      </c>
      <c r="G542" s="22">
        <v>9</v>
      </c>
      <c r="H542" s="22">
        <v>702</v>
      </c>
      <c r="I542" s="24"/>
      <c r="J542" s="24"/>
      <c r="K542" s="24"/>
    </row>
    <row r="543" spans="1:11" ht="20.100000000000001" customHeight="1">
      <c r="A543" s="32"/>
      <c r="B543" s="32"/>
      <c r="C543" s="32"/>
      <c r="D543" s="32"/>
      <c r="E543" s="21" t="s">
        <v>540</v>
      </c>
      <c r="F543" s="22">
        <v>18</v>
      </c>
      <c r="G543" s="22">
        <v>9</v>
      </c>
      <c r="H543" s="22">
        <v>162</v>
      </c>
      <c r="I543" s="24"/>
      <c r="J543" s="24"/>
      <c r="K543" s="24"/>
    </row>
    <row r="544" spans="1:11" ht="20.100000000000001" customHeight="1">
      <c r="A544" s="32"/>
      <c r="B544" s="32"/>
      <c r="C544" s="32"/>
      <c r="D544" s="32"/>
      <c r="E544" s="21" t="s">
        <v>541</v>
      </c>
      <c r="F544" s="22">
        <v>6</v>
      </c>
      <c r="G544" s="22">
        <v>8.9640000000000004</v>
      </c>
      <c r="H544" s="22">
        <v>53.783999999999999</v>
      </c>
      <c r="I544" s="24"/>
      <c r="J544" s="24"/>
      <c r="K544" s="24"/>
    </row>
    <row r="545" spans="1:11" ht="20.100000000000001" customHeight="1">
      <c r="A545" s="32"/>
      <c r="B545" s="32"/>
      <c r="C545" s="32">
        <v>2</v>
      </c>
      <c r="D545" s="34" t="s">
        <v>542</v>
      </c>
      <c r="E545" s="21" t="s">
        <v>16</v>
      </c>
      <c r="F545" s="22">
        <v>3563</v>
      </c>
      <c r="G545" s="22"/>
      <c r="H545" s="22">
        <v>73274</v>
      </c>
      <c r="I545" s="24">
        <v>7265</v>
      </c>
      <c r="J545" s="24"/>
      <c r="K545" s="24">
        <f>H545-I545</f>
        <v>66009</v>
      </c>
    </row>
    <row r="546" spans="1:11" ht="20.100000000000001" customHeight="1">
      <c r="A546" s="32"/>
      <c r="B546" s="32"/>
      <c r="C546" s="32"/>
      <c r="D546" s="34"/>
      <c r="E546" s="21" t="s">
        <v>543</v>
      </c>
      <c r="F546" s="22">
        <v>35</v>
      </c>
      <c r="G546" s="22">
        <v>6.78</v>
      </c>
      <c r="H546" s="22">
        <v>237.3</v>
      </c>
      <c r="I546" s="24"/>
      <c r="J546" s="24"/>
      <c r="K546" s="24"/>
    </row>
    <row r="547" spans="1:11" ht="20.100000000000001" customHeight="1">
      <c r="A547" s="32"/>
      <c r="B547" s="32"/>
      <c r="C547" s="32"/>
      <c r="D547" s="34"/>
      <c r="E547" s="21" t="s">
        <v>544</v>
      </c>
      <c r="F547" s="22">
        <v>14</v>
      </c>
      <c r="G547" s="22">
        <v>30</v>
      </c>
      <c r="H547" s="22">
        <v>420</v>
      </c>
      <c r="I547" s="24"/>
      <c r="J547" s="24"/>
      <c r="K547" s="24"/>
    </row>
    <row r="548" spans="1:11" ht="20.100000000000001" customHeight="1">
      <c r="A548" s="32"/>
      <c r="B548" s="32"/>
      <c r="C548" s="32"/>
      <c r="D548" s="34"/>
      <c r="E548" s="21" t="s">
        <v>544</v>
      </c>
      <c r="F548" s="22">
        <v>6</v>
      </c>
      <c r="G548" s="22">
        <v>29.8598</v>
      </c>
      <c r="H548" s="22">
        <v>179.15880000000001</v>
      </c>
      <c r="I548" s="24"/>
      <c r="J548" s="24"/>
      <c r="K548" s="24"/>
    </row>
    <row r="549" spans="1:11" ht="20.100000000000001" customHeight="1">
      <c r="A549" s="32"/>
      <c r="B549" s="32"/>
      <c r="C549" s="32"/>
      <c r="D549" s="34"/>
      <c r="E549" s="21" t="s">
        <v>545</v>
      </c>
      <c r="F549" s="22">
        <v>352</v>
      </c>
      <c r="G549" s="22">
        <v>30</v>
      </c>
      <c r="H549" s="22">
        <v>10560</v>
      </c>
      <c r="I549" s="24"/>
      <c r="J549" s="24"/>
      <c r="K549" s="24"/>
    </row>
    <row r="550" spans="1:11" ht="20.100000000000001" customHeight="1">
      <c r="A550" s="32"/>
      <c r="B550" s="32"/>
      <c r="C550" s="32"/>
      <c r="D550" s="34"/>
      <c r="E550" s="21" t="s">
        <v>546</v>
      </c>
      <c r="F550" s="22">
        <v>313</v>
      </c>
      <c r="G550" s="22">
        <v>30</v>
      </c>
      <c r="H550" s="22">
        <v>9390</v>
      </c>
      <c r="I550" s="24"/>
      <c r="J550" s="24"/>
      <c r="K550" s="24"/>
    </row>
    <row r="551" spans="1:11" ht="20.100000000000001" customHeight="1">
      <c r="A551" s="32"/>
      <c r="B551" s="32"/>
      <c r="C551" s="32"/>
      <c r="D551" s="34"/>
      <c r="E551" s="21" t="s">
        <v>547</v>
      </c>
      <c r="F551" s="22">
        <v>163</v>
      </c>
      <c r="G551" s="22">
        <v>30</v>
      </c>
      <c r="H551" s="22">
        <v>4890</v>
      </c>
      <c r="I551" s="24"/>
      <c r="J551" s="24"/>
      <c r="K551" s="24"/>
    </row>
    <row r="552" spans="1:11" ht="20.100000000000001" customHeight="1">
      <c r="A552" s="32"/>
      <c r="B552" s="32"/>
      <c r="C552" s="32"/>
      <c r="D552" s="34"/>
      <c r="E552" s="21" t="s">
        <v>548</v>
      </c>
      <c r="F552" s="22">
        <v>121</v>
      </c>
      <c r="G552" s="22">
        <v>15</v>
      </c>
      <c r="H552" s="22">
        <v>1815</v>
      </c>
      <c r="I552" s="24"/>
      <c r="J552" s="24"/>
      <c r="K552" s="24"/>
    </row>
    <row r="553" spans="1:11" ht="20.100000000000001" customHeight="1">
      <c r="A553" s="32"/>
      <c r="B553" s="32"/>
      <c r="C553" s="32"/>
      <c r="D553" s="34"/>
      <c r="E553" s="21" t="s">
        <v>549</v>
      </c>
      <c r="F553" s="22">
        <v>81</v>
      </c>
      <c r="G553" s="22">
        <v>14.928000000000001</v>
      </c>
      <c r="H553" s="22">
        <v>1209.1679999999999</v>
      </c>
      <c r="I553" s="24"/>
      <c r="J553" s="24"/>
      <c r="K553" s="24"/>
    </row>
    <row r="554" spans="1:11" ht="20.100000000000001" customHeight="1">
      <c r="A554" s="32"/>
      <c r="B554" s="32"/>
      <c r="C554" s="32"/>
      <c r="D554" s="34"/>
      <c r="E554" s="21" t="s">
        <v>550</v>
      </c>
      <c r="F554" s="22">
        <v>33</v>
      </c>
      <c r="G554" s="22">
        <v>15</v>
      </c>
      <c r="H554" s="22">
        <v>495</v>
      </c>
      <c r="I554" s="24"/>
      <c r="J554" s="24"/>
      <c r="K554" s="24"/>
    </row>
    <row r="555" spans="1:11" ht="20.100000000000001" customHeight="1">
      <c r="A555" s="32"/>
      <c r="B555" s="32"/>
      <c r="C555" s="32"/>
      <c r="D555" s="34"/>
      <c r="E555" s="21" t="s">
        <v>551</v>
      </c>
      <c r="F555" s="22">
        <v>167</v>
      </c>
      <c r="G555" s="22">
        <v>8.0640000000000001</v>
      </c>
      <c r="H555" s="22">
        <v>1346.6880000000001</v>
      </c>
      <c r="I555" s="24"/>
      <c r="J555" s="24"/>
      <c r="K555" s="24"/>
    </row>
    <row r="556" spans="1:11" ht="20.100000000000001" customHeight="1">
      <c r="A556" s="32"/>
      <c r="B556" s="32"/>
      <c r="C556" s="32"/>
      <c r="D556" s="34"/>
      <c r="E556" s="21" t="s">
        <v>552</v>
      </c>
      <c r="F556" s="22">
        <v>42</v>
      </c>
      <c r="G556" s="22">
        <v>12.9</v>
      </c>
      <c r="H556" s="22">
        <v>541.79999999999995</v>
      </c>
      <c r="I556" s="24"/>
      <c r="J556" s="24"/>
      <c r="K556" s="24"/>
    </row>
    <row r="557" spans="1:11" ht="20.100000000000001" customHeight="1">
      <c r="A557" s="32"/>
      <c r="B557" s="32"/>
      <c r="C557" s="32"/>
      <c r="D557" s="34"/>
      <c r="E557" s="21" t="s">
        <v>553</v>
      </c>
      <c r="F557" s="22">
        <v>56</v>
      </c>
      <c r="G557" s="22">
        <v>15</v>
      </c>
      <c r="H557" s="22">
        <v>840</v>
      </c>
      <c r="I557" s="24"/>
      <c r="J557" s="24"/>
      <c r="K557" s="24"/>
    </row>
    <row r="558" spans="1:11" ht="20.100000000000001" customHeight="1">
      <c r="A558" s="32"/>
      <c r="B558" s="32"/>
      <c r="C558" s="32"/>
      <c r="D558" s="34"/>
      <c r="E558" s="21" t="s">
        <v>553</v>
      </c>
      <c r="F558" s="22">
        <v>142</v>
      </c>
      <c r="G558" s="22">
        <v>14.859</v>
      </c>
      <c r="H558" s="22">
        <v>2109.9780000000001</v>
      </c>
      <c r="I558" s="24"/>
      <c r="J558" s="24"/>
      <c r="K558" s="24"/>
    </row>
    <row r="559" spans="1:11" ht="20.100000000000001" customHeight="1">
      <c r="A559" s="32"/>
      <c r="B559" s="32"/>
      <c r="C559" s="32"/>
      <c r="D559" s="34"/>
      <c r="E559" s="21" t="s">
        <v>554</v>
      </c>
      <c r="F559" s="22">
        <v>1</v>
      </c>
      <c r="G559" s="22">
        <v>30</v>
      </c>
      <c r="H559" s="22">
        <v>30</v>
      </c>
      <c r="I559" s="24"/>
      <c r="J559" s="24"/>
      <c r="K559" s="24"/>
    </row>
    <row r="560" spans="1:11" ht="20.100000000000001" customHeight="1">
      <c r="A560" s="32"/>
      <c r="B560" s="32"/>
      <c r="C560" s="32"/>
      <c r="D560" s="34"/>
      <c r="E560" s="21" t="s">
        <v>555</v>
      </c>
      <c r="F560" s="22">
        <v>48</v>
      </c>
      <c r="G560" s="22">
        <v>29.8598</v>
      </c>
      <c r="H560" s="22">
        <v>1433.2704000000001</v>
      </c>
      <c r="I560" s="24"/>
      <c r="J560" s="24"/>
      <c r="K560" s="24"/>
    </row>
    <row r="561" spans="1:11" ht="20.100000000000001" customHeight="1">
      <c r="A561" s="32"/>
      <c r="B561" s="32"/>
      <c r="C561" s="32"/>
      <c r="D561" s="34"/>
      <c r="E561" s="21" t="s">
        <v>556</v>
      </c>
      <c r="F561" s="22">
        <v>17</v>
      </c>
      <c r="G561" s="22">
        <v>30</v>
      </c>
      <c r="H561" s="22">
        <v>510</v>
      </c>
      <c r="I561" s="24"/>
      <c r="J561" s="24"/>
      <c r="K561" s="24"/>
    </row>
    <row r="562" spans="1:11" ht="20.100000000000001" customHeight="1">
      <c r="A562" s="32"/>
      <c r="B562" s="32"/>
      <c r="C562" s="32"/>
      <c r="D562" s="34"/>
      <c r="E562" s="21" t="s">
        <v>557</v>
      </c>
      <c r="F562" s="22">
        <v>47</v>
      </c>
      <c r="G562" s="22">
        <v>29.8598</v>
      </c>
      <c r="H562" s="22">
        <v>1403.4105999999999</v>
      </c>
      <c r="I562" s="24"/>
      <c r="J562" s="24"/>
      <c r="K562" s="24"/>
    </row>
    <row r="563" spans="1:11" ht="20.100000000000001" customHeight="1">
      <c r="A563" s="32"/>
      <c r="B563" s="32"/>
      <c r="C563" s="32"/>
      <c r="D563" s="34"/>
      <c r="E563" s="21" t="s">
        <v>558</v>
      </c>
      <c r="F563" s="22">
        <v>12</v>
      </c>
      <c r="G563" s="22">
        <v>30</v>
      </c>
      <c r="H563" s="22">
        <v>360</v>
      </c>
      <c r="I563" s="24"/>
      <c r="J563" s="24"/>
      <c r="K563" s="24"/>
    </row>
    <row r="564" spans="1:11" ht="20.100000000000001" customHeight="1">
      <c r="A564" s="32"/>
      <c r="B564" s="32"/>
      <c r="C564" s="32"/>
      <c r="D564" s="34"/>
      <c r="E564" s="21" t="s">
        <v>559</v>
      </c>
      <c r="F564" s="22">
        <v>19</v>
      </c>
      <c r="G564" s="22">
        <v>14.859</v>
      </c>
      <c r="H564" s="22">
        <v>282.32100000000003</v>
      </c>
      <c r="I564" s="24"/>
      <c r="J564" s="24"/>
      <c r="K564" s="24"/>
    </row>
    <row r="565" spans="1:11" ht="20.100000000000001" customHeight="1">
      <c r="A565" s="32"/>
      <c r="B565" s="32"/>
      <c r="C565" s="32"/>
      <c r="D565" s="34"/>
      <c r="E565" s="21" t="s">
        <v>560</v>
      </c>
      <c r="F565" s="22">
        <v>8</v>
      </c>
      <c r="G565" s="22">
        <v>14.859</v>
      </c>
      <c r="H565" s="22">
        <v>118.872</v>
      </c>
      <c r="I565" s="24"/>
      <c r="J565" s="24"/>
      <c r="K565" s="24"/>
    </row>
    <row r="566" spans="1:11" ht="20.100000000000001" customHeight="1">
      <c r="A566" s="32"/>
      <c r="B566" s="32"/>
      <c r="C566" s="32"/>
      <c r="D566" s="34"/>
      <c r="E566" s="21" t="s">
        <v>561</v>
      </c>
      <c r="F566" s="22">
        <v>133</v>
      </c>
      <c r="G566" s="22">
        <v>30</v>
      </c>
      <c r="H566" s="22">
        <v>3990</v>
      </c>
      <c r="I566" s="24"/>
      <c r="J566" s="24"/>
      <c r="K566" s="24"/>
    </row>
    <row r="567" spans="1:11" ht="20.100000000000001" customHeight="1">
      <c r="A567" s="32"/>
      <c r="B567" s="32"/>
      <c r="C567" s="32"/>
      <c r="D567" s="34"/>
      <c r="E567" s="21" t="s">
        <v>562</v>
      </c>
      <c r="F567" s="22">
        <v>12</v>
      </c>
      <c r="G567" s="22">
        <v>30</v>
      </c>
      <c r="H567" s="22">
        <v>360</v>
      </c>
      <c r="I567" s="24"/>
      <c r="J567" s="24"/>
      <c r="K567" s="24"/>
    </row>
    <row r="568" spans="1:11" ht="20.100000000000001" customHeight="1">
      <c r="A568" s="32"/>
      <c r="B568" s="32"/>
      <c r="C568" s="32"/>
      <c r="D568" s="34"/>
      <c r="E568" s="21" t="s">
        <v>562</v>
      </c>
      <c r="F568" s="22">
        <v>10</v>
      </c>
      <c r="G568" s="22">
        <v>29.8598</v>
      </c>
      <c r="H568" s="22">
        <v>298.59800000000001</v>
      </c>
      <c r="I568" s="24"/>
      <c r="J568" s="24"/>
      <c r="K568" s="24"/>
    </row>
    <row r="569" spans="1:11" ht="20.100000000000001" customHeight="1">
      <c r="A569" s="32"/>
      <c r="B569" s="32"/>
      <c r="C569" s="32"/>
      <c r="D569" s="34"/>
      <c r="E569" s="21" t="s">
        <v>563</v>
      </c>
      <c r="F569" s="22">
        <v>37</v>
      </c>
      <c r="G569" s="22">
        <v>15</v>
      </c>
      <c r="H569" s="22">
        <v>555</v>
      </c>
      <c r="I569" s="24"/>
      <c r="J569" s="24"/>
      <c r="K569" s="24"/>
    </row>
    <row r="570" spans="1:11" ht="20.100000000000001" customHeight="1">
      <c r="A570" s="32"/>
      <c r="B570" s="32"/>
      <c r="C570" s="32"/>
      <c r="D570" s="34"/>
      <c r="E570" s="21" t="s">
        <v>564</v>
      </c>
      <c r="F570" s="22">
        <v>24</v>
      </c>
      <c r="G570" s="22">
        <v>14.859</v>
      </c>
      <c r="H570" s="22">
        <v>356.61599999999999</v>
      </c>
      <c r="I570" s="24"/>
      <c r="J570" s="24"/>
      <c r="K570" s="24"/>
    </row>
    <row r="571" spans="1:11" ht="20.100000000000001" customHeight="1">
      <c r="A571" s="32"/>
      <c r="B571" s="32"/>
      <c r="C571" s="32"/>
      <c r="D571" s="34"/>
      <c r="E571" s="21" t="s">
        <v>565</v>
      </c>
      <c r="F571" s="22">
        <v>62</v>
      </c>
      <c r="G571" s="22">
        <v>15</v>
      </c>
      <c r="H571" s="22">
        <v>930</v>
      </c>
      <c r="I571" s="24"/>
      <c r="J571" s="24"/>
      <c r="K571" s="24"/>
    </row>
    <row r="572" spans="1:11" ht="20.100000000000001" customHeight="1">
      <c r="A572" s="32"/>
      <c r="B572" s="32"/>
      <c r="C572" s="32"/>
      <c r="D572" s="34"/>
      <c r="E572" s="21" t="s">
        <v>566</v>
      </c>
      <c r="F572" s="22">
        <v>1</v>
      </c>
      <c r="G572" s="22">
        <v>9</v>
      </c>
      <c r="H572" s="22">
        <v>9</v>
      </c>
      <c r="I572" s="24"/>
      <c r="J572" s="24"/>
      <c r="K572" s="24"/>
    </row>
    <row r="573" spans="1:11" ht="20.100000000000001" customHeight="1">
      <c r="A573" s="32"/>
      <c r="B573" s="32"/>
      <c r="C573" s="32"/>
      <c r="D573" s="34"/>
      <c r="E573" s="21" t="s">
        <v>567</v>
      </c>
      <c r="F573" s="22">
        <v>372</v>
      </c>
      <c r="G573" s="22">
        <v>20</v>
      </c>
      <c r="H573" s="22">
        <v>7440</v>
      </c>
      <c r="I573" s="24"/>
      <c r="J573" s="24"/>
      <c r="K573" s="24"/>
    </row>
    <row r="574" spans="1:11" ht="20.100000000000001" customHeight="1">
      <c r="A574" s="32"/>
      <c r="B574" s="32"/>
      <c r="C574" s="32"/>
      <c r="D574" s="34"/>
      <c r="E574" s="21" t="s">
        <v>568</v>
      </c>
      <c r="F574" s="22">
        <v>166</v>
      </c>
      <c r="G574" s="22">
        <v>20</v>
      </c>
      <c r="H574" s="22">
        <v>3320</v>
      </c>
      <c r="I574" s="24"/>
      <c r="J574" s="24"/>
      <c r="K574" s="24"/>
    </row>
    <row r="575" spans="1:11" ht="20.100000000000001" customHeight="1">
      <c r="A575" s="32"/>
      <c r="B575" s="32"/>
      <c r="C575" s="32"/>
      <c r="D575" s="34"/>
      <c r="E575" s="21" t="s">
        <v>569</v>
      </c>
      <c r="F575" s="22">
        <v>90</v>
      </c>
      <c r="G575" s="22">
        <v>20</v>
      </c>
      <c r="H575" s="22">
        <v>1800</v>
      </c>
      <c r="I575" s="24"/>
      <c r="J575" s="24"/>
      <c r="K575" s="24"/>
    </row>
    <row r="576" spans="1:11" ht="20.100000000000001" customHeight="1">
      <c r="A576" s="32"/>
      <c r="B576" s="32"/>
      <c r="C576" s="32"/>
      <c r="D576" s="34"/>
      <c r="E576" s="21" t="s">
        <v>570</v>
      </c>
      <c r="F576" s="22">
        <v>46</v>
      </c>
      <c r="G576" s="22">
        <v>20</v>
      </c>
      <c r="H576" s="22">
        <v>920</v>
      </c>
      <c r="I576" s="24"/>
      <c r="J576" s="24"/>
      <c r="K576" s="24"/>
    </row>
    <row r="577" spans="1:11" ht="20.100000000000001" customHeight="1">
      <c r="A577" s="32"/>
      <c r="B577" s="32"/>
      <c r="C577" s="32"/>
      <c r="D577" s="34"/>
      <c r="E577" s="21" t="s">
        <v>571</v>
      </c>
      <c r="F577" s="22">
        <v>7</v>
      </c>
      <c r="G577" s="22">
        <v>20</v>
      </c>
      <c r="H577" s="22">
        <v>140</v>
      </c>
      <c r="I577" s="24"/>
      <c r="J577" s="24"/>
      <c r="K577" s="24"/>
    </row>
    <row r="578" spans="1:11" ht="20.100000000000001" customHeight="1">
      <c r="A578" s="32"/>
      <c r="B578" s="32"/>
      <c r="C578" s="32"/>
      <c r="D578" s="34"/>
      <c r="E578" s="21" t="s">
        <v>572</v>
      </c>
      <c r="F578" s="22">
        <v>12</v>
      </c>
      <c r="G578" s="22">
        <v>20</v>
      </c>
      <c r="H578" s="22">
        <v>240</v>
      </c>
      <c r="I578" s="24"/>
      <c r="J578" s="24"/>
      <c r="K578" s="24"/>
    </row>
    <row r="579" spans="1:11" ht="20.100000000000001" customHeight="1">
      <c r="A579" s="32"/>
      <c r="B579" s="32"/>
      <c r="C579" s="32"/>
      <c r="D579" s="34"/>
      <c r="E579" s="21" t="s">
        <v>573</v>
      </c>
      <c r="F579" s="22">
        <v>499</v>
      </c>
      <c r="G579" s="22">
        <v>20</v>
      </c>
      <c r="H579" s="22">
        <v>9980</v>
      </c>
      <c r="I579" s="24"/>
      <c r="J579" s="24"/>
      <c r="K579" s="24"/>
    </row>
    <row r="580" spans="1:11" ht="20.100000000000001" customHeight="1">
      <c r="A580" s="32"/>
      <c r="B580" s="32"/>
      <c r="C580" s="32"/>
      <c r="D580" s="34"/>
      <c r="E580" s="21" t="s">
        <v>574</v>
      </c>
      <c r="F580" s="22">
        <v>36</v>
      </c>
      <c r="G580" s="22">
        <v>20</v>
      </c>
      <c r="H580" s="22">
        <v>720</v>
      </c>
      <c r="I580" s="24"/>
      <c r="J580" s="24"/>
      <c r="K580" s="24"/>
    </row>
    <row r="581" spans="1:11" ht="20.100000000000001" customHeight="1">
      <c r="A581" s="32"/>
      <c r="B581" s="32"/>
      <c r="C581" s="32"/>
      <c r="D581" s="34"/>
      <c r="E581" s="21" t="s">
        <v>575</v>
      </c>
      <c r="F581" s="22">
        <v>1</v>
      </c>
      <c r="G581" s="22">
        <v>20</v>
      </c>
      <c r="H581" s="22">
        <v>20</v>
      </c>
      <c r="I581" s="24"/>
      <c r="J581" s="24"/>
      <c r="K581" s="24"/>
    </row>
    <row r="582" spans="1:11" ht="20.100000000000001" customHeight="1">
      <c r="A582" s="32"/>
      <c r="B582" s="32"/>
      <c r="C582" s="32"/>
      <c r="D582" s="34"/>
      <c r="E582" s="21" t="s">
        <v>576</v>
      </c>
      <c r="F582" s="22">
        <v>71</v>
      </c>
      <c r="G582" s="22">
        <v>9</v>
      </c>
      <c r="H582" s="22">
        <v>639</v>
      </c>
      <c r="I582" s="24"/>
      <c r="J582" s="24"/>
      <c r="K582" s="24"/>
    </row>
    <row r="583" spans="1:11" ht="20.100000000000001" customHeight="1">
      <c r="A583" s="32"/>
      <c r="B583" s="32"/>
      <c r="C583" s="32"/>
      <c r="D583" s="34"/>
      <c r="E583" s="21" t="s">
        <v>577</v>
      </c>
      <c r="F583" s="22">
        <v>19</v>
      </c>
      <c r="G583" s="22">
        <v>9</v>
      </c>
      <c r="H583" s="22">
        <v>171</v>
      </c>
      <c r="I583" s="24"/>
      <c r="J583" s="24"/>
      <c r="K583" s="24"/>
    </row>
    <row r="584" spans="1:11" ht="20.100000000000001" customHeight="1">
      <c r="A584" s="32"/>
      <c r="B584" s="32"/>
      <c r="C584" s="32"/>
      <c r="D584" s="34"/>
      <c r="E584" s="21" t="s">
        <v>577</v>
      </c>
      <c r="F584" s="22">
        <v>60</v>
      </c>
      <c r="G584" s="22">
        <v>8.9567999999999994</v>
      </c>
      <c r="H584" s="22">
        <v>537.40800000000002</v>
      </c>
      <c r="I584" s="24"/>
      <c r="J584" s="24"/>
      <c r="K584" s="24"/>
    </row>
    <row r="585" spans="1:11" ht="20.100000000000001" customHeight="1">
      <c r="A585" s="32"/>
      <c r="B585" s="32"/>
      <c r="C585" s="32"/>
      <c r="D585" s="34"/>
      <c r="E585" s="21" t="s">
        <v>578</v>
      </c>
      <c r="F585" s="22">
        <v>4</v>
      </c>
      <c r="G585" s="22">
        <v>8.0640000000000001</v>
      </c>
      <c r="H585" s="22">
        <v>32.256</v>
      </c>
      <c r="I585" s="24"/>
      <c r="J585" s="24"/>
      <c r="K585" s="24"/>
    </row>
    <row r="586" spans="1:11" ht="20.100000000000001" customHeight="1">
      <c r="A586" s="32"/>
      <c r="B586" s="32"/>
      <c r="C586" s="32"/>
      <c r="D586" s="34"/>
      <c r="E586" s="21" t="s">
        <v>579</v>
      </c>
      <c r="F586" s="22">
        <v>18</v>
      </c>
      <c r="G586" s="22">
        <v>9</v>
      </c>
      <c r="H586" s="22">
        <v>162</v>
      </c>
      <c r="I586" s="24"/>
      <c r="J586" s="24"/>
      <c r="K586" s="24"/>
    </row>
    <row r="587" spans="1:11" ht="20.100000000000001" customHeight="1">
      <c r="A587" s="32"/>
      <c r="B587" s="32"/>
      <c r="C587" s="32"/>
      <c r="D587" s="34"/>
      <c r="E587" s="21" t="s">
        <v>580</v>
      </c>
      <c r="F587" s="22">
        <v>50</v>
      </c>
      <c r="G587" s="22">
        <v>8.9160000000000004</v>
      </c>
      <c r="H587" s="22">
        <v>445.8</v>
      </c>
      <c r="I587" s="24"/>
      <c r="J587" s="24"/>
      <c r="K587" s="24"/>
    </row>
    <row r="588" spans="1:11" ht="20.100000000000001" customHeight="1">
      <c r="A588" s="32"/>
      <c r="B588" s="32"/>
      <c r="C588" s="32"/>
      <c r="D588" s="34"/>
      <c r="E588" s="21" t="s">
        <v>581</v>
      </c>
      <c r="F588" s="22">
        <v>49</v>
      </c>
      <c r="G588" s="22">
        <v>9</v>
      </c>
      <c r="H588" s="22">
        <v>441</v>
      </c>
      <c r="I588" s="24"/>
      <c r="J588" s="24"/>
      <c r="K588" s="24"/>
    </row>
    <row r="589" spans="1:11" ht="20.100000000000001" customHeight="1">
      <c r="A589" s="32"/>
      <c r="B589" s="32"/>
      <c r="C589" s="32"/>
      <c r="D589" s="34"/>
      <c r="E589" s="21" t="s">
        <v>581</v>
      </c>
      <c r="F589" s="22">
        <v>42</v>
      </c>
      <c r="G589" s="22">
        <v>8.9160000000000004</v>
      </c>
      <c r="H589" s="22">
        <v>374.47199999999998</v>
      </c>
      <c r="I589" s="24"/>
      <c r="J589" s="24"/>
      <c r="K589" s="24"/>
    </row>
    <row r="590" spans="1:11" ht="20.100000000000001" customHeight="1">
      <c r="A590" s="32"/>
      <c r="B590" s="32"/>
      <c r="C590" s="32"/>
      <c r="D590" s="34"/>
      <c r="E590" s="21" t="s">
        <v>582</v>
      </c>
      <c r="F590" s="22">
        <v>10</v>
      </c>
      <c r="G590" s="22">
        <v>12</v>
      </c>
      <c r="H590" s="22">
        <v>120</v>
      </c>
      <c r="I590" s="24"/>
      <c r="J590" s="24"/>
      <c r="K590" s="24"/>
    </row>
    <row r="591" spans="1:11" ht="20.100000000000001" customHeight="1">
      <c r="A591" s="32"/>
      <c r="B591" s="32"/>
      <c r="C591" s="32"/>
      <c r="D591" s="34"/>
      <c r="E591" s="21" t="s">
        <v>583</v>
      </c>
      <c r="F591" s="22">
        <v>55</v>
      </c>
      <c r="G591" s="22">
        <v>20</v>
      </c>
      <c r="H591" s="22">
        <v>1100</v>
      </c>
      <c r="I591" s="24"/>
      <c r="J591" s="24"/>
      <c r="K591" s="24"/>
    </row>
    <row r="592" spans="1:11" ht="20.100000000000001" customHeight="1">
      <c r="A592" s="31">
        <v>16</v>
      </c>
      <c r="B592" s="32" t="s">
        <v>584</v>
      </c>
      <c r="C592" s="28" t="s">
        <v>14</v>
      </c>
      <c r="D592" s="30"/>
      <c r="E592" s="30"/>
      <c r="F592" s="20">
        <v>4575</v>
      </c>
      <c r="G592" s="20"/>
      <c r="H592" s="20">
        <v>40625</v>
      </c>
      <c r="I592" s="19"/>
      <c r="J592" s="19"/>
      <c r="K592" s="19">
        <f>SUM(K593:K630)</f>
        <v>23565</v>
      </c>
    </row>
    <row r="593" spans="1:11" ht="20.100000000000001" customHeight="1">
      <c r="A593" s="31"/>
      <c r="B593" s="32"/>
      <c r="C593" s="32">
        <v>1</v>
      </c>
      <c r="D593" s="34" t="s">
        <v>585</v>
      </c>
      <c r="E593" s="21" t="s">
        <v>16</v>
      </c>
      <c r="F593" s="22">
        <v>3249</v>
      </c>
      <c r="G593" s="22"/>
      <c r="H593" s="22">
        <v>12153</v>
      </c>
      <c r="I593" s="24">
        <v>19651</v>
      </c>
      <c r="J593" s="24"/>
      <c r="K593" s="24">
        <v>0</v>
      </c>
    </row>
    <row r="594" spans="1:11" ht="20.100000000000001" customHeight="1">
      <c r="A594" s="31"/>
      <c r="B594" s="32"/>
      <c r="C594" s="32"/>
      <c r="D594" s="34"/>
      <c r="E594" s="21" t="s">
        <v>586</v>
      </c>
      <c r="F594" s="22">
        <v>3</v>
      </c>
      <c r="G594" s="22">
        <v>3.6</v>
      </c>
      <c r="H594" s="22">
        <v>10.8</v>
      </c>
      <c r="I594" s="24"/>
      <c r="J594" s="24"/>
      <c r="K594" s="24"/>
    </row>
    <row r="595" spans="1:11" ht="20.100000000000001" customHeight="1">
      <c r="A595" s="31"/>
      <c r="B595" s="32"/>
      <c r="C595" s="32"/>
      <c r="D595" s="34"/>
      <c r="E595" s="21" t="s">
        <v>587</v>
      </c>
      <c r="F595" s="22">
        <v>10</v>
      </c>
      <c r="G595" s="22">
        <v>3.6</v>
      </c>
      <c r="H595" s="22">
        <v>36</v>
      </c>
      <c r="I595" s="24"/>
      <c r="J595" s="24"/>
      <c r="K595" s="24"/>
    </row>
    <row r="596" spans="1:11" ht="20.100000000000001" customHeight="1">
      <c r="A596" s="31"/>
      <c r="B596" s="32"/>
      <c r="C596" s="32"/>
      <c r="D596" s="34"/>
      <c r="E596" s="21" t="s">
        <v>588</v>
      </c>
      <c r="F596" s="22">
        <v>120</v>
      </c>
      <c r="G596" s="22">
        <v>3.96</v>
      </c>
      <c r="H596" s="22">
        <v>475.2</v>
      </c>
      <c r="I596" s="24"/>
      <c r="J596" s="24"/>
      <c r="K596" s="24"/>
    </row>
    <row r="597" spans="1:11" ht="20.100000000000001" customHeight="1">
      <c r="A597" s="31"/>
      <c r="B597" s="32"/>
      <c r="C597" s="32"/>
      <c r="D597" s="34"/>
      <c r="E597" s="21" t="s">
        <v>589</v>
      </c>
      <c r="F597" s="22">
        <v>200</v>
      </c>
      <c r="G597" s="22">
        <v>3.96</v>
      </c>
      <c r="H597" s="22">
        <v>792</v>
      </c>
      <c r="I597" s="24"/>
      <c r="J597" s="24"/>
      <c r="K597" s="24"/>
    </row>
    <row r="598" spans="1:11" ht="20.100000000000001" customHeight="1">
      <c r="A598" s="31"/>
      <c r="B598" s="32"/>
      <c r="C598" s="32"/>
      <c r="D598" s="34"/>
      <c r="E598" s="21" t="s">
        <v>590</v>
      </c>
      <c r="F598" s="22">
        <v>748</v>
      </c>
      <c r="G598" s="22">
        <v>3.96</v>
      </c>
      <c r="H598" s="22">
        <v>2962.08</v>
      </c>
      <c r="I598" s="24"/>
      <c r="J598" s="24"/>
      <c r="K598" s="24"/>
    </row>
    <row r="599" spans="1:11" ht="20.100000000000001" customHeight="1">
      <c r="A599" s="31"/>
      <c r="B599" s="32"/>
      <c r="C599" s="32"/>
      <c r="D599" s="34"/>
      <c r="E599" s="21" t="s">
        <v>591</v>
      </c>
      <c r="F599" s="22">
        <v>52</v>
      </c>
      <c r="G599" s="22">
        <v>3.96</v>
      </c>
      <c r="H599" s="22">
        <v>205.92</v>
      </c>
      <c r="I599" s="24"/>
      <c r="J599" s="24"/>
      <c r="K599" s="24"/>
    </row>
    <row r="600" spans="1:11" ht="20.100000000000001" customHeight="1">
      <c r="A600" s="31"/>
      <c r="B600" s="32"/>
      <c r="C600" s="32"/>
      <c r="D600" s="34"/>
      <c r="E600" s="21" t="s">
        <v>592</v>
      </c>
      <c r="F600" s="22">
        <v>43</v>
      </c>
      <c r="G600" s="22">
        <v>4.84</v>
      </c>
      <c r="H600" s="22">
        <v>208.12</v>
      </c>
      <c r="I600" s="24"/>
      <c r="J600" s="24"/>
      <c r="K600" s="24"/>
    </row>
    <row r="601" spans="1:11" ht="20.100000000000001" customHeight="1">
      <c r="A601" s="31"/>
      <c r="B601" s="32"/>
      <c r="C601" s="32"/>
      <c r="D601" s="34"/>
      <c r="E601" s="21" t="s">
        <v>593</v>
      </c>
      <c r="F601" s="22">
        <v>1365</v>
      </c>
      <c r="G601" s="22">
        <v>3.6</v>
      </c>
      <c r="H601" s="22">
        <v>4914</v>
      </c>
      <c r="I601" s="24"/>
      <c r="J601" s="24"/>
      <c r="K601" s="24"/>
    </row>
    <row r="602" spans="1:11" ht="20.100000000000001" customHeight="1">
      <c r="A602" s="31"/>
      <c r="B602" s="32"/>
      <c r="C602" s="32"/>
      <c r="D602" s="34"/>
      <c r="E602" s="21" t="s">
        <v>594</v>
      </c>
      <c r="F602" s="22">
        <v>420</v>
      </c>
      <c r="G602" s="22">
        <v>3.6</v>
      </c>
      <c r="H602" s="22">
        <v>1512</v>
      </c>
      <c r="I602" s="24"/>
      <c r="J602" s="24"/>
      <c r="K602" s="24"/>
    </row>
    <row r="603" spans="1:11" ht="20.100000000000001" customHeight="1">
      <c r="A603" s="31"/>
      <c r="B603" s="32"/>
      <c r="C603" s="32"/>
      <c r="D603" s="34"/>
      <c r="E603" s="21" t="s">
        <v>595</v>
      </c>
      <c r="F603" s="22">
        <v>288</v>
      </c>
      <c r="G603" s="22">
        <v>3.6</v>
      </c>
      <c r="H603" s="22">
        <v>1036.8</v>
      </c>
      <c r="I603" s="24"/>
      <c r="J603" s="24"/>
      <c r="K603" s="24"/>
    </row>
    <row r="604" spans="1:11" ht="20.100000000000001" customHeight="1">
      <c r="A604" s="31"/>
      <c r="B604" s="32"/>
      <c r="C604" s="32">
        <v>2</v>
      </c>
      <c r="D604" s="34" t="s">
        <v>596</v>
      </c>
      <c r="E604" s="21" t="s">
        <v>16</v>
      </c>
      <c r="F604" s="22">
        <v>58</v>
      </c>
      <c r="G604" s="22"/>
      <c r="H604" s="22">
        <v>1082</v>
      </c>
      <c r="I604" s="24">
        <v>152</v>
      </c>
      <c r="J604" s="24"/>
      <c r="K604" s="24">
        <f>H604-I604</f>
        <v>930</v>
      </c>
    </row>
    <row r="605" spans="1:11" ht="20.100000000000001" customHeight="1">
      <c r="A605" s="31"/>
      <c r="B605" s="32"/>
      <c r="C605" s="32"/>
      <c r="D605" s="34"/>
      <c r="E605" s="21" t="s">
        <v>597</v>
      </c>
      <c r="F605" s="22">
        <v>58</v>
      </c>
      <c r="G605" s="22">
        <v>18.648</v>
      </c>
      <c r="H605" s="22">
        <v>1081.5840000000001</v>
      </c>
      <c r="I605" s="24"/>
      <c r="J605" s="24"/>
      <c r="K605" s="24"/>
    </row>
    <row r="606" spans="1:11" ht="20.100000000000001" customHeight="1">
      <c r="A606" s="31"/>
      <c r="B606" s="32"/>
      <c r="C606" s="32">
        <v>3</v>
      </c>
      <c r="D606" s="34" t="s">
        <v>598</v>
      </c>
      <c r="E606" s="21" t="s">
        <v>16</v>
      </c>
      <c r="F606" s="22">
        <v>275</v>
      </c>
      <c r="G606" s="22"/>
      <c r="H606" s="22">
        <v>5974</v>
      </c>
      <c r="I606" s="24">
        <v>559</v>
      </c>
      <c r="J606" s="24"/>
      <c r="K606" s="24">
        <f>H606-I606</f>
        <v>5415</v>
      </c>
    </row>
    <row r="607" spans="1:11" ht="20.100000000000001" customHeight="1">
      <c r="A607" s="31"/>
      <c r="B607" s="32"/>
      <c r="C607" s="32"/>
      <c r="D607" s="34"/>
      <c r="E607" s="21" t="s">
        <v>599</v>
      </c>
      <c r="F607" s="22">
        <v>9</v>
      </c>
      <c r="G607" s="22">
        <v>5.28</v>
      </c>
      <c r="H607" s="22">
        <v>47.52</v>
      </c>
      <c r="I607" s="24"/>
      <c r="J607" s="24"/>
      <c r="K607" s="24"/>
    </row>
    <row r="608" spans="1:11" ht="20.100000000000001" customHeight="1">
      <c r="A608" s="31"/>
      <c r="B608" s="32"/>
      <c r="C608" s="32"/>
      <c r="D608" s="34"/>
      <c r="E608" s="21" t="s">
        <v>600</v>
      </c>
      <c r="F608" s="22">
        <v>68</v>
      </c>
      <c r="G608" s="22">
        <v>29.196200000000001</v>
      </c>
      <c r="H608" s="22">
        <v>1985.3416</v>
      </c>
      <c r="I608" s="24"/>
      <c r="J608" s="24"/>
      <c r="K608" s="24"/>
    </row>
    <row r="609" spans="1:11" ht="20.100000000000001" customHeight="1">
      <c r="A609" s="31"/>
      <c r="B609" s="32"/>
      <c r="C609" s="32"/>
      <c r="D609" s="34"/>
      <c r="E609" s="21" t="s">
        <v>601</v>
      </c>
      <c r="F609" s="22">
        <v>198</v>
      </c>
      <c r="G609" s="22">
        <v>19.906500000000001</v>
      </c>
      <c r="H609" s="22">
        <v>3941.4870000000001</v>
      </c>
      <c r="I609" s="24"/>
      <c r="J609" s="24"/>
      <c r="K609" s="24"/>
    </row>
    <row r="610" spans="1:11" ht="20.100000000000001" customHeight="1">
      <c r="A610" s="31">
        <v>16</v>
      </c>
      <c r="B610" s="32" t="s">
        <v>584</v>
      </c>
      <c r="C610" s="32">
        <v>4</v>
      </c>
      <c r="D610" s="34" t="s">
        <v>602</v>
      </c>
      <c r="E610" s="21" t="s">
        <v>16</v>
      </c>
      <c r="F610" s="22">
        <v>78</v>
      </c>
      <c r="G610" s="22"/>
      <c r="H610" s="22">
        <v>227</v>
      </c>
      <c r="I610" s="24">
        <v>188</v>
      </c>
      <c r="J610" s="24"/>
      <c r="K610" s="24">
        <f>H610-I610</f>
        <v>39</v>
      </c>
    </row>
    <row r="611" spans="1:11" ht="20.100000000000001" customHeight="1">
      <c r="A611" s="31"/>
      <c r="B611" s="32"/>
      <c r="C611" s="32"/>
      <c r="D611" s="34"/>
      <c r="E611" s="21" t="s">
        <v>603</v>
      </c>
      <c r="F611" s="22">
        <v>55</v>
      </c>
      <c r="G611" s="22">
        <v>2.7974999999999999</v>
      </c>
      <c r="H611" s="22">
        <v>153.86250000000001</v>
      </c>
      <c r="I611" s="24"/>
      <c r="J611" s="24"/>
      <c r="K611" s="24"/>
    </row>
    <row r="612" spans="1:11" ht="20.100000000000001" customHeight="1">
      <c r="A612" s="31"/>
      <c r="B612" s="32"/>
      <c r="C612" s="32"/>
      <c r="D612" s="34"/>
      <c r="E612" s="21" t="s">
        <v>604</v>
      </c>
      <c r="F612" s="22">
        <v>5</v>
      </c>
      <c r="G612" s="22">
        <v>2.7974999999999999</v>
      </c>
      <c r="H612" s="22">
        <v>13.987500000000001</v>
      </c>
      <c r="I612" s="24"/>
      <c r="J612" s="24"/>
      <c r="K612" s="24"/>
    </row>
    <row r="613" spans="1:11" ht="20.100000000000001" customHeight="1">
      <c r="A613" s="31"/>
      <c r="B613" s="32"/>
      <c r="C613" s="32"/>
      <c r="D613" s="34"/>
      <c r="E613" s="21" t="s">
        <v>605</v>
      </c>
      <c r="F613" s="22">
        <v>17</v>
      </c>
      <c r="G613" s="22">
        <v>3.2850000000000001</v>
      </c>
      <c r="H613" s="22">
        <v>55.844999999999999</v>
      </c>
      <c r="I613" s="24"/>
      <c r="J613" s="24"/>
      <c r="K613" s="24"/>
    </row>
    <row r="614" spans="1:11" ht="20.100000000000001" customHeight="1">
      <c r="A614" s="31"/>
      <c r="B614" s="32"/>
      <c r="C614" s="32"/>
      <c r="D614" s="34"/>
      <c r="E614" s="21" t="s">
        <v>606</v>
      </c>
      <c r="F614" s="22">
        <v>1</v>
      </c>
      <c r="G614" s="22">
        <v>3.2850000000000001</v>
      </c>
      <c r="H614" s="22">
        <v>3.2850000000000001</v>
      </c>
      <c r="I614" s="24"/>
      <c r="J614" s="24"/>
      <c r="K614" s="24"/>
    </row>
    <row r="615" spans="1:11" ht="20.100000000000001" customHeight="1">
      <c r="A615" s="31"/>
      <c r="B615" s="32"/>
      <c r="C615" s="32">
        <v>5</v>
      </c>
      <c r="D615" s="34" t="s">
        <v>607</v>
      </c>
      <c r="E615" s="21" t="s">
        <v>16</v>
      </c>
      <c r="F615" s="22">
        <v>205</v>
      </c>
      <c r="G615" s="22"/>
      <c r="H615" s="22">
        <v>4075</v>
      </c>
      <c r="I615" s="24">
        <v>2950</v>
      </c>
      <c r="J615" s="24"/>
      <c r="K615" s="24">
        <f>H615-I615</f>
        <v>1125</v>
      </c>
    </row>
    <row r="616" spans="1:11" ht="20.100000000000001" customHeight="1">
      <c r="A616" s="31"/>
      <c r="B616" s="32"/>
      <c r="C616" s="32"/>
      <c r="D616" s="34"/>
      <c r="E616" s="21" t="s">
        <v>608</v>
      </c>
      <c r="F616" s="22">
        <v>2</v>
      </c>
      <c r="G616" s="22">
        <v>30</v>
      </c>
      <c r="H616" s="22">
        <v>60</v>
      </c>
      <c r="I616" s="24"/>
      <c r="J616" s="24"/>
      <c r="K616" s="24"/>
    </row>
    <row r="617" spans="1:11" ht="20.100000000000001" customHeight="1">
      <c r="A617" s="31"/>
      <c r="B617" s="32"/>
      <c r="C617" s="32"/>
      <c r="D617" s="34"/>
      <c r="E617" s="21" t="s">
        <v>609</v>
      </c>
      <c r="F617" s="22">
        <v>2</v>
      </c>
      <c r="G617" s="22">
        <v>30</v>
      </c>
      <c r="H617" s="22">
        <v>60</v>
      </c>
      <c r="I617" s="24"/>
      <c r="J617" s="24"/>
      <c r="K617" s="24"/>
    </row>
    <row r="618" spans="1:11" ht="20.100000000000001" customHeight="1">
      <c r="A618" s="31"/>
      <c r="B618" s="32"/>
      <c r="C618" s="32"/>
      <c r="D618" s="34"/>
      <c r="E618" s="21" t="s">
        <v>610</v>
      </c>
      <c r="F618" s="22">
        <v>1</v>
      </c>
      <c r="G618" s="22">
        <v>30</v>
      </c>
      <c r="H618" s="22">
        <v>30</v>
      </c>
      <c r="I618" s="24"/>
      <c r="J618" s="24"/>
      <c r="K618" s="24"/>
    </row>
    <row r="619" spans="1:11" ht="20.100000000000001" customHeight="1">
      <c r="A619" s="31"/>
      <c r="B619" s="32"/>
      <c r="C619" s="32"/>
      <c r="D619" s="34"/>
      <c r="E619" s="21" t="s">
        <v>611</v>
      </c>
      <c r="F619" s="22">
        <v>15</v>
      </c>
      <c r="G619" s="22">
        <v>15</v>
      </c>
      <c r="H619" s="22">
        <v>225</v>
      </c>
      <c r="I619" s="24"/>
      <c r="J619" s="24"/>
      <c r="K619" s="24"/>
    </row>
    <row r="620" spans="1:11" ht="20.100000000000001" customHeight="1">
      <c r="A620" s="31"/>
      <c r="B620" s="32"/>
      <c r="C620" s="32"/>
      <c r="D620" s="34"/>
      <c r="E620" s="21" t="s">
        <v>612</v>
      </c>
      <c r="F620" s="22">
        <v>68</v>
      </c>
      <c r="G620" s="22">
        <v>20</v>
      </c>
      <c r="H620" s="22">
        <v>1360</v>
      </c>
      <c r="I620" s="24"/>
      <c r="J620" s="24"/>
      <c r="K620" s="24"/>
    </row>
    <row r="621" spans="1:11" ht="20.100000000000001" customHeight="1">
      <c r="A621" s="31"/>
      <c r="B621" s="32"/>
      <c r="C621" s="32"/>
      <c r="D621" s="34"/>
      <c r="E621" s="21" t="s">
        <v>613</v>
      </c>
      <c r="F621" s="22">
        <v>26</v>
      </c>
      <c r="G621" s="22">
        <v>20</v>
      </c>
      <c r="H621" s="22">
        <v>520</v>
      </c>
      <c r="I621" s="24"/>
      <c r="J621" s="24"/>
      <c r="K621" s="24"/>
    </row>
    <row r="622" spans="1:11" ht="20.100000000000001" customHeight="1">
      <c r="A622" s="31"/>
      <c r="B622" s="32"/>
      <c r="C622" s="32"/>
      <c r="D622" s="34"/>
      <c r="E622" s="21" t="s">
        <v>614</v>
      </c>
      <c r="F622" s="22">
        <v>91</v>
      </c>
      <c r="G622" s="22">
        <v>20</v>
      </c>
      <c r="H622" s="22">
        <v>1820</v>
      </c>
      <c r="I622" s="24"/>
      <c r="J622" s="24"/>
      <c r="K622" s="24"/>
    </row>
    <row r="623" spans="1:11" ht="20.100000000000001" customHeight="1">
      <c r="A623" s="31"/>
      <c r="B623" s="32"/>
      <c r="C623" s="32">
        <v>6</v>
      </c>
      <c r="D623" s="34" t="s">
        <v>615</v>
      </c>
      <c r="E623" s="21" t="s">
        <v>16</v>
      </c>
      <c r="F623" s="22">
        <v>1</v>
      </c>
      <c r="G623" s="22"/>
      <c r="H623" s="22">
        <v>3</v>
      </c>
      <c r="I623" s="24">
        <v>3092</v>
      </c>
      <c r="J623" s="24"/>
      <c r="K623" s="24">
        <v>0</v>
      </c>
    </row>
    <row r="624" spans="1:11" ht="20.100000000000001" customHeight="1">
      <c r="A624" s="31"/>
      <c r="B624" s="32"/>
      <c r="C624" s="32"/>
      <c r="D624" s="34"/>
      <c r="E624" s="21" t="s">
        <v>616</v>
      </c>
      <c r="F624" s="22">
        <v>1</v>
      </c>
      <c r="G624" s="22">
        <v>3.0449999999999999</v>
      </c>
      <c r="H624" s="22">
        <v>3.0449999999999999</v>
      </c>
      <c r="I624" s="24"/>
      <c r="J624" s="24"/>
      <c r="K624" s="24"/>
    </row>
    <row r="625" spans="1:11" ht="20.100000000000001" customHeight="1">
      <c r="A625" s="31"/>
      <c r="B625" s="32"/>
      <c r="C625" s="32">
        <v>7</v>
      </c>
      <c r="D625" s="34" t="s">
        <v>617</v>
      </c>
      <c r="E625" s="21" t="s">
        <v>16</v>
      </c>
      <c r="F625" s="22">
        <v>571</v>
      </c>
      <c r="G625" s="22"/>
      <c r="H625" s="22">
        <v>14105</v>
      </c>
      <c r="I625" s="24">
        <v>416</v>
      </c>
      <c r="J625" s="24"/>
      <c r="K625" s="24">
        <f>H625-I625</f>
        <v>13689</v>
      </c>
    </row>
    <row r="626" spans="1:11" ht="20.100000000000001" customHeight="1">
      <c r="A626" s="31"/>
      <c r="B626" s="32"/>
      <c r="C626" s="32"/>
      <c r="D626" s="34"/>
      <c r="E626" s="21" t="s">
        <v>618</v>
      </c>
      <c r="F626" s="22">
        <v>319</v>
      </c>
      <c r="G626" s="22">
        <v>30</v>
      </c>
      <c r="H626" s="22">
        <v>9570</v>
      </c>
      <c r="I626" s="24"/>
      <c r="J626" s="24"/>
      <c r="K626" s="24"/>
    </row>
    <row r="627" spans="1:11" ht="20.100000000000001" customHeight="1">
      <c r="A627" s="31"/>
      <c r="B627" s="32"/>
      <c r="C627" s="32"/>
      <c r="D627" s="34"/>
      <c r="E627" s="21" t="s">
        <v>619</v>
      </c>
      <c r="F627" s="22">
        <v>80</v>
      </c>
      <c r="G627" s="22">
        <v>15</v>
      </c>
      <c r="H627" s="22">
        <v>1200</v>
      </c>
      <c r="I627" s="24"/>
      <c r="J627" s="24"/>
      <c r="K627" s="24"/>
    </row>
    <row r="628" spans="1:11" ht="20.100000000000001" customHeight="1">
      <c r="A628" s="31"/>
      <c r="B628" s="32"/>
      <c r="C628" s="32"/>
      <c r="D628" s="34"/>
      <c r="E628" s="21" t="s">
        <v>620</v>
      </c>
      <c r="F628" s="22">
        <v>21</v>
      </c>
      <c r="G628" s="22">
        <v>15</v>
      </c>
      <c r="H628" s="22">
        <v>315</v>
      </c>
      <c r="I628" s="24"/>
      <c r="J628" s="24"/>
      <c r="K628" s="24"/>
    </row>
    <row r="629" spans="1:11" ht="20.100000000000001" customHeight="1">
      <c r="A629" s="31"/>
      <c r="B629" s="32"/>
      <c r="C629" s="32"/>
      <c r="D629" s="34"/>
      <c r="E629" s="21" t="s">
        <v>621</v>
      </c>
      <c r="F629" s="22">
        <v>151</v>
      </c>
      <c r="G629" s="22">
        <v>20</v>
      </c>
      <c r="H629" s="22">
        <v>3020</v>
      </c>
      <c r="I629" s="24"/>
      <c r="J629" s="24"/>
      <c r="K629" s="24"/>
    </row>
    <row r="630" spans="1:11" ht="20.100000000000001" customHeight="1">
      <c r="A630" s="31"/>
      <c r="B630" s="32"/>
      <c r="C630" s="32">
        <v>8</v>
      </c>
      <c r="D630" s="34" t="s">
        <v>622</v>
      </c>
      <c r="E630" s="21" t="s">
        <v>16</v>
      </c>
      <c r="F630" s="22">
        <v>138</v>
      </c>
      <c r="G630" s="22"/>
      <c r="H630" s="22">
        <v>3006</v>
      </c>
      <c r="I630" s="24">
        <v>639</v>
      </c>
      <c r="J630" s="24"/>
      <c r="K630" s="24">
        <f>H630-I630</f>
        <v>2367</v>
      </c>
    </row>
    <row r="631" spans="1:11" ht="20.100000000000001" customHeight="1">
      <c r="A631" s="31"/>
      <c r="B631" s="32"/>
      <c r="C631" s="32"/>
      <c r="D631" s="34"/>
      <c r="E631" s="21" t="s">
        <v>623</v>
      </c>
      <c r="F631" s="22">
        <v>41</v>
      </c>
      <c r="G631" s="22">
        <v>26.532</v>
      </c>
      <c r="H631" s="22">
        <v>1087.8119999999999</v>
      </c>
      <c r="I631" s="24"/>
      <c r="J631" s="24"/>
      <c r="K631" s="24"/>
    </row>
    <row r="632" spans="1:11" ht="20.100000000000001" customHeight="1">
      <c r="A632" s="31"/>
      <c r="B632" s="32"/>
      <c r="C632" s="32"/>
      <c r="D632" s="34"/>
      <c r="E632" s="21" t="s">
        <v>624</v>
      </c>
      <c r="F632" s="22">
        <v>26</v>
      </c>
      <c r="G632" s="22">
        <v>19.699200000000001</v>
      </c>
      <c r="H632" s="22">
        <v>512.17920000000004</v>
      </c>
      <c r="I632" s="24"/>
      <c r="J632" s="24"/>
      <c r="K632" s="24"/>
    </row>
    <row r="633" spans="1:11" ht="20.100000000000001" customHeight="1">
      <c r="A633" s="31"/>
      <c r="B633" s="32"/>
      <c r="C633" s="32"/>
      <c r="D633" s="34"/>
      <c r="E633" s="21" t="s">
        <v>625</v>
      </c>
      <c r="F633" s="22">
        <v>1</v>
      </c>
      <c r="G633" s="22">
        <v>19.699200000000001</v>
      </c>
      <c r="H633" s="22">
        <v>19.699200000000001</v>
      </c>
      <c r="I633" s="24"/>
      <c r="J633" s="24"/>
      <c r="K633" s="24"/>
    </row>
    <row r="634" spans="1:11" ht="20.100000000000001" customHeight="1">
      <c r="A634" s="31"/>
      <c r="B634" s="32"/>
      <c r="C634" s="32"/>
      <c r="D634" s="34"/>
      <c r="E634" s="21" t="s">
        <v>626</v>
      </c>
      <c r="F634" s="22">
        <v>45</v>
      </c>
      <c r="G634" s="22">
        <v>19.699200000000001</v>
      </c>
      <c r="H634" s="22">
        <v>886.46400000000006</v>
      </c>
      <c r="I634" s="24"/>
      <c r="J634" s="24"/>
      <c r="K634" s="24"/>
    </row>
    <row r="635" spans="1:11" ht="20.100000000000001" customHeight="1">
      <c r="A635" s="31"/>
      <c r="B635" s="32"/>
      <c r="C635" s="32"/>
      <c r="D635" s="34"/>
      <c r="E635" s="21" t="s">
        <v>627</v>
      </c>
      <c r="F635" s="22">
        <v>25</v>
      </c>
      <c r="G635" s="22">
        <v>20</v>
      </c>
      <c r="H635" s="22">
        <v>500</v>
      </c>
      <c r="I635" s="24"/>
      <c r="J635" s="24"/>
      <c r="K635" s="24"/>
    </row>
    <row r="636" spans="1:11" ht="20.100000000000001" customHeight="1">
      <c r="A636" s="31">
        <v>17</v>
      </c>
      <c r="B636" s="32" t="s">
        <v>628</v>
      </c>
      <c r="C636" s="28" t="s">
        <v>14</v>
      </c>
      <c r="D636" s="30"/>
      <c r="E636" s="30"/>
      <c r="F636" s="20">
        <v>7927</v>
      </c>
      <c r="G636" s="20"/>
      <c r="H636" s="20">
        <v>140661</v>
      </c>
      <c r="I636" s="19"/>
      <c r="J636" s="19"/>
      <c r="K636" s="19">
        <f>SUM(K637:K732)</f>
        <v>119076</v>
      </c>
    </row>
    <row r="637" spans="1:11" ht="20.100000000000001" customHeight="1">
      <c r="A637" s="31"/>
      <c r="B637" s="32"/>
      <c r="C637" s="32">
        <v>1</v>
      </c>
      <c r="D637" s="34" t="s">
        <v>629</v>
      </c>
      <c r="E637" s="21" t="s">
        <v>16</v>
      </c>
      <c r="F637" s="22">
        <v>444</v>
      </c>
      <c r="G637" s="22"/>
      <c r="H637" s="22">
        <v>2459</v>
      </c>
      <c r="I637" s="24">
        <v>137</v>
      </c>
      <c r="J637" s="24"/>
      <c r="K637" s="24">
        <f>H637-I637</f>
        <v>2322</v>
      </c>
    </row>
    <row r="638" spans="1:11" ht="20.100000000000001" customHeight="1">
      <c r="A638" s="31"/>
      <c r="B638" s="32"/>
      <c r="C638" s="32"/>
      <c r="D638" s="34"/>
      <c r="E638" s="21" t="s">
        <v>630</v>
      </c>
      <c r="F638" s="22">
        <v>25</v>
      </c>
      <c r="G638" s="22">
        <v>4.7160000000000002</v>
      </c>
      <c r="H638" s="22">
        <v>117.9</v>
      </c>
      <c r="I638" s="24"/>
      <c r="J638" s="24"/>
      <c r="K638" s="24"/>
    </row>
    <row r="639" spans="1:11" ht="20.100000000000001" customHeight="1">
      <c r="A639" s="31"/>
      <c r="B639" s="32"/>
      <c r="C639" s="32"/>
      <c r="D639" s="34"/>
      <c r="E639" s="21" t="s">
        <v>631</v>
      </c>
      <c r="F639" s="22">
        <v>20</v>
      </c>
      <c r="G639" s="22">
        <v>5.6280000000000001</v>
      </c>
      <c r="H639" s="22">
        <v>112.56</v>
      </c>
      <c r="I639" s="24"/>
      <c r="J639" s="24"/>
      <c r="K639" s="24"/>
    </row>
    <row r="640" spans="1:11" ht="20.100000000000001" customHeight="1">
      <c r="A640" s="31"/>
      <c r="B640" s="32"/>
      <c r="C640" s="32"/>
      <c r="D640" s="34"/>
      <c r="E640" s="21" t="s">
        <v>632</v>
      </c>
      <c r="F640" s="22">
        <v>19</v>
      </c>
      <c r="G640" s="22">
        <v>4.7160000000000002</v>
      </c>
      <c r="H640" s="22">
        <v>89.603999999999999</v>
      </c>
      <c r="I640" s="24"/>
      <c r="J640" s="24"/>
      <c r="K640" s="24"/>
    </row>
    <row r="641" spans="1:11" ht="20.100000000000001" customHeight="1">
      <c r="A641" s="31"/>
      <c r="B641" s="32"/>
      <c r="C641" s="32"/>
      <c r="D641" s="34"/>
      <c r="E641" s="21" t="s">
        <v>633</v>
      </c>
      <c r="F641" s="22">
        <v>380</v>
      </c>
      <c r="G641" s="22">
        <v>5.6280000000000001</v>
      </c>
      <c r="H641" s="22">
        <v>2138.64</v>
      </c>
      <c r="I641" s="24"/>
      <c r="J641" s="24"/>
      <c r="K641" s="24"/>
    </row>
    <row r="642" spans="1:11" ht="20.100000000000001" customHeight="1">
      <c r="A642" s="31"/>
      <c r="B642" s="32"/>
      <c r="C642" s="32">
        <v>2</v>
      </c>
      <c r="D642" s="34" t="s">
        <v>634</v>
      </c>
      <c r="E642" s="21" t="s">
        <v>16</v>
      </c>
      <c r="F642" s="22">
        <v>115</v>
      </c>
      <c r="G642" s="22"/>
      <c r="H642" s="22">
        <v>605</v>
      </c>
      <c r="I642" s="24">
        <v>1886</v>
      </c>
      <c r="J642" s="24"/>
      <c r="K642" s="24">
        <v>0</v>
      </c>
    </row>
    <row r="643" spans="1:11" ht="20.100000000000001" customHeight="1">
      <c r="A643" s="31"/>
      <c r="B643" s="32"/>
      <c r="C643" s="32"/>
      <c r="D643" s="34"/>
      <c r="E643" s="21" t="s">
        <v>635</v>
      </c>
      <c r="F643" s="22">
        <v>8</v>
      </c>
      <c r="G643" s="22">
        <v>5.94</v>
      </c>
      <c r="H643" s="22">
        <v>47.52</v>
      </c>
      <c r="I643" s="24"/>
      <c r="J643" s="24"/>
      <c r="K643" s="24"/>
    </row>
    <row r="644" spans="1:11" ht="20.100000000000001" customHeight="1">
      <c r="A644" s="31"/>
      <c r="B644" s="32"/>
      <c r="C644" s="32"/>
      <c r="D644" s="34"/>
      <c r="E644" s="21" t="s">
        <v>636</v>
      </c>
      <c r="F644" s="22">
        <v>23</v>
      </c>
      <c r="G644" s="22">
        <v>7.0389999999999997</v>
      </c>
      <c r="H644" s="22">
        <v>161.89699999999999</v>
      </c>
      <c r="I644" s="24"/>
      <c r="J644" s="24"/>
      <c r="K644" s="24"/>
    </row>
    <row r="645" spans="1:11" ht="20.100000000000001" customHeight="1">
      <c r="A645" s="31"/>
      <c r="B645" s="32"/>
      <c r="C645" s="32"/>
      <c r="D645" s="34"/>
      <c r="E645" s="21" t="s">
        <v>637</v>
      </c>
      <c r="F645" s="22">
        <v>1</v>
      </c>
      <c r="G645" s="22">
        <v>2.226</v>
      </c>
      <c r="H645" s="22">
        <v>2.226</v>
      </c>
      <c r="I645" s="24"/>
      <c r="J645" s="24"/>
      <c r="K645" s="24"/>
    </row>
    <row r="646" spans="1:11" ht="20.100000000000001" customHeight="1">
      <c r="A646" s="31"/>
      <c r="B646" s="32"/>
      <c r="C646" s="32"/>
      <c r="D646" s="34"/>
      <c r="E646" s="21" t="s">
        <v>638</v>
      </c>
      <c r="F646" s="22">
        <v>36</v>
      </c>
      <c r="G646" s="22">
        <v>2.7974999999999999</v>
      </c>
      <c r="H646" s="22">
        <v>100.71</v>
      </c>
      <c r="I646" s="24"/>
      <c r="J646" s="24"/>
      <c r="K646" s="24"/>
    </row>
    <row r="647" spans="1:11" ht="20.100000000000001" customHeight="1">
      <c r="A647" s="31"/>
      <c r="B647" s="32"/>
      <c r="C647" s="32"/>
      <c r="D647" s="34"/>
      <c r="E647" s="21" t="s">
        <v>639</v>
      </c>
      <c r="F647" s="22">
        <v>3</v>
      </c>
      <c r="G647" s="22">
        <v>2.7974999999999999</v>
      </c>
      <c r="H647" s="22">
        <v>8.3925000000000001</v>
      </c>
      <c r="I647" s="24"/>
      <c r="J647" s="24"/>
      <c r="K647" s="24"/>
    </row>
    <row r="648" spans="1:11" ht="20.100000000000001" customHeight="1">
      <c r="A648" s="31"/>
      <c r="B648" s="32"/>
      <c r="C648" s="32"/>
      <c r="D648" s="34"/>
      <c r="E648" s="21" t="s">
        <v>640</v>
      </c>
      <c r="F648" s="22">
        <v>4</v>
      </c>
      <c r="G648" s="22">
        <v>3.51</v>
      </c>
      <c r="H648" s="22">
        <v>14.04</v>
      </c>
      <c r="I648" s="24"/>
      <c r="J648" s="24"/>
      <c r="K648" s="24"/>
    </row>
    <row r="649" spans="1:11" ht="20.100000000000001" customHeight="1">
      <c r="A649" s="31"/>
      <c r="B649" s="32"/>
      <c r="C649" s="32"/>
      <c r="D649" s="34"/>
      <c r="E649" s="21" t="s">
        <v>641</v>
      </c>
      <c r="F649" s="22">
        <v>9</v>
      </c>
      <c r="G649" s="22">
        <v>2.7974999999999999</v>
      </c>
      <c r="H649" s="22">
        <v>25.177499999999998</v>
      </c>
      <c r="I649" s="24"/>
      <c r="J649" s="24"/>
      <c r="K649" s="24"/>
    </row>
    <row r="650" spans="1:11" ht="20.100000000000001" customHeight="1">
      <c r="A650" s="31"/>
      <c r="B650" s="32"/>
      <c r="C650" s="32"/>
      <c r="D650" s="34"/>
      <c r="E650" s="21" t="s">
        <v>642</v>
      </c>
      <c r="F650" s="22">
        <v>1</v>
      </c>
      <c r="G650" s="22">
        <v>2.7974999999999999</v>
      </c>
      <c r="H650" s="22">
        <v>2.7974999999999999</v>
      </c>
      <c r="I650" s="24"/>
      <c r="J650" s="24"/>
      <c r="K650" s="24"/>
    </row>
    <row r="651" spans="1:11" ht="20.100000000000001" customHeight="1">
      <c r="A651" s="31"/>
      <c r="B651" s="32"/>
      <c r="C651" s="32"/>
      <c r="D651" s="34"/>
      <c r="E651" s="21" t="s">
        <v>643</v>
      </c>
      <c r="F651" s="22">
        <v>3</v>
      </c>
      <c r="G651" s="22">
        <v>5.94</v>
      </c>
      <c r="H651" s="22">
        <v>17.82</v>
      </c>
      <c r="I651" s="24"/>
      <c r="J651" s="24"/>
      <c r="K651" s="24"/>
    </row>
    <row r="652" spans="1:11" ht="20.100000000000001" customHeight="1">
      <c r="A652" s="31"/>
      <c r="B652" s="32"/>
      <c r="C652" s="32"/>
      <c r="D652" s="34"/>
      <c r="E652" s="21" t="s">
        <v>644</v>
      </c>
      <c r="F652" s="22">
        <v>2</v>
      </c>
      <c r="G652" s="22">
        <v>3.51</v>
      </c>
      <c r="H652" s="22">
        <v>7.02</v>
      </c>
      <c r="I652" s="24"/>
      <c r="J652" s="24"/>
      <c r="K652" s="24"/>
    </row>
    <row r="653" spans="1:11" ht="20.100000000000001" customHeight="1">
      <c r="A653" s="31"/>
      <c r="B653" s="32"/>
      <c r="C653" s="32"/>
      <c r="D653" s="34"/>
      <c r="E653" s="21" t="s">
        <v>645</v>
      </c>
      <c r="F653" s="22">
        <v>8</v>
      </c>
      <c r="G653" s="22">
        <v>7.0389999999999997</v>
      </c>
      <c r="H653" s="22">
        <v>56.311999999999998</v>
      </c>
      <c r="I653" s="24"/>
      <c r="J653" s="24"/>
      <c r="K653" s="24"/>
    </row>
    <row r="654" spans="1:11" ht="20.100000000000001" customHeight="1">
      <c r="A654" s="31"/>
      <c r="B654" s="32"/>
      <c r="C654" s="32"/>
      <c r="D654" s="34"/>
      <c r="E654" s="21" t="s">
        <v>646</v>
      </c>
      <c r="F654" s="22">
        <v>12</v>
      </c>
      <c r="G654" s="22">
        <v>9.532</v>
      </c>
      <c r="H654" s="22">
        <v>114.384</v>
      </c>
      <c r="I654" s="24"/>
      <c r="J654" s="24"/>
      <c r="K654" s="24"/>
    </row>
    <row r="655" spans="1:11" ht="20.100000000000001" customHeight="1">
      <c r="A655" s="31"/>
      <c r="B655" s="32"/>
      <c r="C655" s="32"/>
      <c r="D655" s="34"/>
      <c r="E655" s="21" t="s">
        <v>647</v>
      </c>
      <c r="F655" s="22">
        <v>4</v>
      </c>
      <c r="G655" s="22">
        <v>9.3279999999999994</v>
      </c>
      <c r="H655" s="22">
        <v>37.311999999999998</v>
      </c>
      <c r="I655" s="24"/>
      <c r="J655" s="24"/>
      <c r="K655" s="24"/>
    </row>
    <row r="656" spans="1:11" ht="20.100000000000001" customHeight="1">
      <c r="A656" s="31"/>
      <c r="B656" s="32"/>
      <c r="C656" s="32"/>
      <c r="D656" s="34"/>
      <c r="E656" s="21" t="s">
        <v>648</v>
      </c>
      <c r="F656" s="22">
        <v>1</v>
      </c>
      <c r="G656" s="22">
        <v>9.3279999999999994</v>
      </c>
      <c r="H656" s="22">
        <v>9.3279999999999994</v>
      </c>
      <c r="I656" s="24"/>
      <c r="J656" s="24"/>
      <c r="K656" s="24"/>
    </row>
    <row r="657" spans="1:11" ht="20.100000000000001" customHeight="1">
      <c r="A657" s="31"/>
      <c r="B657" s="32"/>
      <c r="C657" s="32">
        <v>3</v>
      </c>
      <c r="D657" s="34" t="s">
        <v>649</v>
      </c>
      <c r="E657" s="21" t="s">
        <v>16</v>
      </c>
      <c r="F657" s="22">
        <v>24</v>
      </c>
      <c r="G657" s="22"/>
      <c r="H657" s="22">
        <v>549</v>
      </c>
      <c r="I657" s="24">
        <v>604</v>
      </c>
      <c r="J657" s="24"/>
      <c r="K657" s="24">
        <v>0</v>
      </c>
    </row>
    <row r="658" spans="1:11" ht="20.100000000000001" customHeight="1">
      <c r="A658" s="31"/>
      <c r="B658" s="32"/>
      <c r="C658" s="32"/>
      <c r="D658" s="34"/>
      <c r="E658" s="21" t="s">
        <v>650</v>
      </c>
      <c r="F658" s="22">
        <v>7</v>
      </c>
      <c r="G658" s="22">
        <v>29.851199999999999</v>
      </c>
      <c r="H658" s="22">
        <v>208.95840000000001</v>
      </c>
      <c r="I658" s="24"/>
      <c r="J658" s="24"/>
      <c r="K658" s="24"/>
    </row>
    <row r="659" spans="1:11" ht="20.100000000000001" customHeight="1">
      <c r="A659" s="31"/>
      <c r="B659" s="32"/>
      <c r="C659" s="32"/>
      <c r="D659" s="34"/>
      <c r="E659" s="21" t="s">
        <v>651</v>
      </c>
      <c r="F659" s="22">
        <v>17</v>
      </c>
      <c r="G659" s="22">
        <v>20</v>
      </c>
      <c r="H659" s="22">
        <v>340</v>
      </c>
      <c r="I659" s="24"/>
      <c r="J659" s="24"/>
      <c r="K659" s="24"/>
    </row>
    <row r="660" spans="1:11" ht="20.100000000000001" customHeight="1">
      <c r="A660" s="31"/>
      <c r="B660" s="32"/>
      <c r="C660" s="32">
        <v>4</v>
      </c>
      <c r="D660" s="34" t="s">
        <v>652</v>
      </c>
      <c r="E660" s="21" t="s">
        <v>16</v>
      </c>
      <c r="F660" s="22">
        <v>716</v>
      </c>
      <c r="G660" s="22"/>
      <c r="H660" s="22">
        <v>8078</v>
      </c>
      <c r="I660" s="24">
        <v>1129</v>
      </c>
      <c r="J660" s="24"/>
      <c r="K660" s="24">
        <f>H660-I660</f>
        <v>6949</v>
      </c>
    </row>
    <row r="661" spans="1:11" ht="20.100000000000001" customHeight="1">
      <c r="A661" s="31"/>
      <c r="B661" s="32"/>
      <c r="C661" s="32"/>
      <c r="D661" s="34"/>
      <c r="E661" s="21" t="s">
        <v>653</v>
      </c>
      <c r="F661" s="22">
        <v>614</v>
      </c>
      <c r="G661" s="22">
        <v>9.4</v>
      </c>
      <c r="H661" s="22">
        <v>5771.6</v>
      </c>
      <c r="I661" s="24"/>
      <c r="J661" s="24"/>
      <c r="K661" s="24"/>
    </row>
    <row r="662" spans="1:11" ht="20.100000000000001" customHeight="1">
      <c r="A662" s="31"/>
      <c r="B662" s="32"/>
      <c r="C662" s="32"/>
      <c r="D662" s="34"/>
      <c r="E662" s="21" t="s">
        <v>654</v>
      </c>
      <c r="F662" s="22">
        <v>27</v>
      </c>
      <c r="G662" s="22">
        <v>29.861999999999998</v>
      </c>
      <c r="H662" s="22">
        <v>806.274</v>
      </c>
      <c r="I662" s="24"/>
      <c r="J662" s="24"/>
      <c r="K662" s="24"/>
    </row>
    <row r="663" spans="1:11" ht="20.100000000000001" customHeight="1">
      <c r="A663" s="31"/>
      <c r="B663" s="32"/>
      <c r="C663" s="32"/>
      <c r="D663" s="34"/>
      <c r="E663" s="21" t="s">
        <v>655</v>
      </c>
      <c r="F663" s="22">
        <v>29</v>
      </c>
      <c r="G663" s="22">
        <v>20</v>
      </c>
      <c r="H663" s="22">
        <v>580</v>
      </c>
      <c r="I663" s="24"/>
      <c r="J663" s="24"/>
      <c r="K663" s="24"/>
    </row>
    <row r="664" spans="1:11" ht="20.100000000000001" customHeight="1">
      <c r="A664" s="31"/>
      <c r="B664" s="32"/>
      <c r="C664" s="32"/>
      <c r="D664" s="34"/>
      <c r="E664" s="21" t="s">
        <v>656</v>
      </c>
      <c r="F664" s="22">
        <v>46</v>
      </c>
      <c r="G664" s="22">
        <v>20</v>
      </c>
      <c r="H664" s="22">
        <v>920</v>
      </c>
      <c r="I664" s="24"/>
      <c r="J664" s="24"/>
      <c r="K664" s="24"/>
    </row>
    <row r="665" spans="1:11" ht="20.100000000000001" customHeight="1">
      <c r="A665" s="31"/>
      <c r="B665" s="32"/>
      <c r="C665" s="32">
        <v>5</v>
      </c>
      <c r="D665" s="32" t="s">
        <v>657</v>
      </c>
      <c r="E665" s="21" t="s">
        <v>16</v>
      </c>
      <c r="F665" s="22">
        <v>5508</v>
      </c>
      <c r="G665" s="22"/>
      <c r="H665" s="22">
        <v>111964</v>
      </c>
      <c r="I665" s="24">
        <v>16432</v>
      </c>
      <c r="J665" s="24"/>
      <c r="K665" s="24">
        <f>H665-I665</f>
        <v>95532</v>
      </c>
    </row>
    <row r="666" spans="1:11" ht="20.100000000000001" customHeight="1">
      <c r="A666" s="31"/>
      <c r="B666" s="32"/>
      <c r="C666" s="32"/>
      <c r="D666" s="32"/>
      <c r="E666" s="21" t="s">
        <v>658</v>
      </c>
      <c r="F666" s="22">
        <v>78</v>
      </c>
      <c r="G666" s="22">
        <v>6.234</v>
      </c>
      <c r="H666" s="22">
        <v>486.25200000000001</v>
      </c>
      <c r="I666" s="24"/>
      <c r="J666" s="24"/>
      <c r="K666" s="24"/>
    </row>
    <row r="667" spans="1:11" ht="20.100000000000001" customHeight="1">
      <c r="A667" s="31"/>
      <c r="B667" s="32"/>
      <c r="C667" s="32"/>
      <c r="D667" s="32"/>
      <c r="E667" s="21" t="s">
        <v>659</v>
      </c>
      <c r="F667" s="22">
        <v>79</v>
      </c>
      <c r="G667" s="22">
        <v>6.42</v>
      </c>
      <c r="H667" s="22">
        <v>507.18</v>
      </c>
      <c r="I667" s="24"/>
      <c r="J667" s="24"/>
      <c r="K667" s="24"/>
    </row>
    <row r="668" spans="1:11" ht="20.100000000000001" customHeight="1">
      <c r="A668" s="31"/>
      <c r="B668" s="32"/>
      <c r="C668" s="32"/>
      <c r="D668" s="32"/>
      <c r="E668" s="21" t="s">
        <v>660</v>
      </c>
      <c r="F668" s="22">
        <v>5</v>
      </c>
      <c r="G668" s="22">
        <v>9.5869999999999997</v>
      </c>
      <c r="H668" s="22">
        <v>47.935000000000002</v>
      </c>
      <c r="I668" s="24"/>
      <c r="J668" s="24"/>
      <c r="K668" s="24"/>
    </row>
    <row r="669" spans="1:11" ht="20.100000000000001" customHeight="1">
      <c r="A669" s="31"/>
      <c r="B669" s="32"/>
      <c r="C669" s="32"/>
      <c r="D669" s="32"/>
      <c r="E669" s="21" t="s">
        <v>661</v>
      </c>
      <c r="F669" s="22">
        <v>30</v>
      </c>
      <c r="G669" s="22">
        <v>7.4580000000000002</v>
      </c>
      <c r="H669" s="22">
        <v>223.74</v>
      </c>
      <c r="I669" s="24"/>
      <c r="J669" s="24"/>
      <c r="K669" s="24"/>
    </row>
    <row r="670" spans="1:11" ht="20.100000000000001" customHeight="1">
      <c r="A670" s="31"/>
      <c r="B670" s="32"/>
      <c r="C670" s="32"/>
      <c r="D670" s="32"/>
      <c r="E670" s="21" t="s">
        <v>662</v>
      </c>
      <c r="F670" s="22">
        <v>1</v>
      </c>
      <c r="G670" s="22">
        <v>9.1080000000000005</v>
      </c>
      <c r="H670" s="22">
        <v>9.1080000000000005</v>
      </c>
      <c r="I670" s="24"/>
      <c r="J670" s="24"/>
      <c r="K670" s="24"/>
    </row>
    <row r="671" spans="1:11" ht="20.100000000000001" customHeight="1">
      <c r="A671" s="31"/>
      <c r="B671" s="32"/>
      <c r="C671" s="32"/>
      <c r="D671" s="32"/>
      <c r="E671" s="21" t="s">
        <v>663</v>
      </c>
      <c r="F671" s="22">
        <v>288</v>
      </c>
      <c r="G671" s="22">
        <v>15</v>
      </c>
      <c r="H671" s="22">
        <v>4320</v>
      </c>
      <c r="I671" s="24"/>
      <c r="J671" s="24"/>
      <c r="K671" s="24"/>
    </row>
    <row r="672" spans="1:11" ht="20.100000000000001" customHeight="1">
      <c r="A672" s="31"/>
      <c r="B672" s="32"/>
      <c r="C672" s="32"/>
      <c r="D672" s="32"/>
      <c r="E672" s="21" t="s">
        <v>664</v>
      </c>
      <c r="F672" s="22">
        <v>58</v>
      </c>
      <c r="G672" s="22">
        <v>15</v>
      </c>
      <c r="H672" s="22">
        <v>870</v>
      </c>
      <c r="I672" s="24"/>
      <c r="J672" s="24"/>
      <c r="K672" s="24"/>
    </row>
    <row r="673" spans="1:11" ht="20.100000000000001" customHeight="1">
      <c r="A673" s="31"/>
      <c r="B673" s="32"/>
      <c r="C673" s="32"/>
      <c r="D673" s="32"/>
      <c r="E673" s="21" t="s">
        <v>665</v>
      </c>
      <c r="F673" s="22">
        <v>3</v>
      </c>
      <c r="G673" s="22">
        <v>15</v>
      </c>
      <c r="H673" s="22">
        <v>45</v>
      </c>
      <c r="I673" s="24"/>
      <c r="J673" s="24"/>
      <c r="K673" s="24"/>
    </row>
    <row r="674" spans="1:11" ht="20.100000000000001" customHeight="1">
      <c r="A674" s="31"/>
      <c r="B674" s="32"/>
      <c r="C674" s="32"/>
      <c r="D674" s="32"/>
      <c r="E674" s="21" t="s">
        <v>666</v>
      </c>
      <c r="F674" s="22">
        <v>116</v>
      </c>
      <c r="G674" s="22">
        <v>7.6589999999999998</v>
      </c>
      <c r="H674" s="22">
        <v>888.44399999999996</v>
      </c>
      <c r="I674" s="24"/>
      <c r="J674" s="24"/>
      <c r="K674" s="24"/>
    </row>
    <row r="675" spans="1:11" ht="20.100000000000001" customHeight="1">
      <c r="A675" s="31"/>
      <c r="B675" s="32"/>
      <c r="C675" s="32"/>
      <c r="D675" s="32"/>
      <c r="E675" s="21" t="s">
        <v>667</v>
      </c>
      <c r="F675" s="22">
        <v>123</v>
      </c>
      <c r="G675" s="22">
        <v>15</v>
      </c>
      <c r="H675" s="22">
        <v>1845</v>
      </c>
      <c r="I675" s="24"/>
      <c r="J675" s="24"/>
      <c r="K675" s="24"/>
    </row>
    <row r="676" spans="1:11" ht="20.100000000000001" customHeight="1">
      <c r="A676" s="31"/>
      <c r="B676" s="32"/>
      <c r="C676" s="32"/>
      <c r="D676" s="32"/>
      <c r="E676" s="21" t="s">
        <v>668</v>
      </c>
      <c r="F676" s="22">
        <v>14</v>
      </c>
      <c r="G676" s="22">
        <v>15</v>
      </c>
      <c r="H676" s="22">
        <v>210</v>
      </c>
      <c r="I676" s="24"/>
      <c r="J676" s="24"/>
      <c r="K676" s="24"/>
    </row>
    <row r="677" spans="1:11" ht="20.100000000000001" customHeight="1">
      <c r="A677" s="31"/>
      <c r="B677" s="32"/>
      <c r="C677" s="32"/>
      <c r="D677" s="32"/>
      <c r="E677" s="21" t="s">
        <v>669</v>
      </c>
      <c r="F677" s="22">
        <v>234</v>
      </c>
      <c r="G677" s="22">
        <v>30</v>
      </c>
      <c r="H677" s="22">
        <v>7020</v>
      </c>
      <c r="I677" s="24"/>
      <c r="J677" s="24"/>
      <c r="K677" s="24"/>
    </row>
    <row r="678" spans="1:11" ht="20.100000000000001" customHeight="1">
      <c r="A678" s="31"/>
      <c r="B678" s="32"/>
      <c r="C678" s="32"/>
      <c r="D678" s="32"/>
      <c r="E678" s="21" t="s">
        <v>670</v>
      </c>
      <c r="F678" s="22">
        <v>135</v>
      </c>
      <c r="G678" s="22">
        <v>30</v>
      </c>
      <c r="H678" s="22">
        <v>4050</v>
      </c>
      <c r="I678" s="24"/>
      <c r="J678" s="24"/>
      <c r="K678" s="24"/>
    </row>
    <row r="679" spans="1:11" ht="20.100000000000001" customHeight="1">
      <c r="A679" s="31"/>
      <c r="B679" s="32"/>
      <c r="C679" s="32"/>
      <c r="D679" s="32"/>
      <c r="E679" s="21" t="s">
        <v>671</v>
      </c>
      <c r="F679" s="22">
        <v>44</v>
      </c>
      <c r="G679" s="22">
        <v>29.851199999999999</v>
      </c>
      <c r="H679" s="22">
        <v>1313.4528</v>
      </c>
      <c r="I679" s="24"/>
      <c r="J679" s="24"/>
      <c r="K679" s="24"/>
    </row>
    <row r="680" spans="1:11" ht="20.100000000000001" customHeight="1">
      <c r="A680" s="31"/>
      <c r="B680" s="32"/>
      <c r="C680" s="32"/>
      <c r="D680" s="32"/>
      <c r="E680" s="21" t="s">
        <v>672</v>
      </c>
      <c r="F680" s="22">
        <v>52</v>
      </c>
      <c r="G680" s="22">
        <v>30</v>
      </c>
      <c r="H680" s="22">
        <v>1560</v>
      </c>
      <c r="I680" s="24"/>
      <c r="J680" s="24"/>
      <c r="K680" s="24"/>
    </row>
    <row r="681" spans="1:11" ht="20.100000000000001" customHeight="1">
      <c r="A681" s="31"/>
      <c r="B681" s="32"/>
      <c r="C681" s="32"/>
      <c r="D681" s="32"/>
      <c r="E681" s="21" t="s">
        <v>673</v>
      </c>
      <c r="F681" s="22">
        <v>85</v>
      </c>
      <c r="G681" s="22">
        <v>30</v>
      </c>
      <c r="H681" s="22">
        <v>2550</v>
      </c>
      <c r="I681" s="24"/>
      <c r="J681" s="24"/>
      <c r="K681" s="24"/>
    </row>
    <row r="682" spans="1:11" ht="20.100000000000001" customHeight="1">
      <c r="A682" s="31"/>
      <c r="B682" s="32"/>
      <c r="C682" s="32">
        <v>5</v>
      </c>
      <c r="D682" s="32" t="s">
        <v>657</v>
      </c>
      <c r="E682" s="21" t="s">
        <v>674</v>
      </c>
      <c r="F682" s="22">
        <v>73</v>
      </c>
      <c r="G682" s="22">
        <v>30</v>
      </c>
      <c r="H682" s="22">
        <v>2190</v>
      </c>
      <c r="I682" s="24"/>
      <c r="J682" s="24"/>
      <c r="K682" s="24"/>
    </row>
    <row r="683" spans="1:11" ht="20.100000000000001" customHeight="1">
      <c r="A683" s="31"/>
      <c r="B683" s="32"/>
      <c r="C683" s="32"/>
      <c r="D683" s="32"/>
      <c r="E683" s="21" t="s">
        <v>675</v>
      </c>
      <c r="F683" s="22">
        <v>32</v>
      </c>
      <c r="G683" s="22">
        <v>30</v>
      </c>
      <c r="H683" s="22">
        <v>960</v>
      </c>
      <c r="I683" s="24"/>
      <c r="J683" s="24"/>
      <c r="K683" s="24"/>
    </row>
    <row r="684" spans="1:11" ht="20.100000000000001" customHeight="1">
      <c r="A684" s="31"/>
      <c r="B684" s="32"/>
      <c r="C684" s="32"/>
      <c r="D684" s="32"/>
      <c r="E684" s="21" t="s">
        <v>676</v>
      </c>
      <c r="F684" s="22">
        <v>12</v>
      </c>
      <c r="G684" s="22">
        <v>30</v>
      </c>
      <c r="H684" s="22">
        <v>360</v>
      </c>
      <c r="I684" s="24"/>
      <c r="J684" s="24"/>
      <c r="K684" s="24"/>
    </row>
    <row r="685" spans="1:11" ht="20.100000000000001" customHeight="1">
      <c r="A685" s="31"/>
      <c r="B685" s="32"/>
      <c r="C685" s="32"/>
      <c r="D685" s="32"/>
      <c r="E685" s="21" t="s">
        <v>677</v>
      </c>
      <c r="F685" s="22">
        <v>308</v>
      </c>
      <c r="G685" s="22">
        <v>30</v>
      </c>
      <c r="H685" s="22">
        <v>9240</v>
      </c>
      <c r="I685" s="24"/>
      <c r="J685" s="24"/>
      <c r="K685" s="24"/>
    </row>
    <row r="686" spans="1:11" ht="20.100000000000001" customHeight="1">
      <c r="A686" s="31"/>
      <c r="B686" s="32"/>
      <c r="C686" s="32"/>
      <c r="D686" s="32"/>
      <c r="E686" s="21" t="s">
        <v>678</v>
      </c>
      <c r="F686" s="22">
        <v>78</v>
      </c>
      <c r="G686" s="22">
        <v>30</v>
      </c>
      <c r="H686" s="22">
        <v>2340</v>
      </c>
      <c r="I686" s="24"/>
      <c r="J686" s="24"/>
      <c r="K686" s="24"/>
    </row>
    <row r="687" spans="1:11" ht="20.100000000000001" customHeight="1">
      <c r="A687" s="31"/>
      <c r="B687" s="32"/>
      <c r="C687" s="32"/>
      <c r="D687" s="32"/>
      <c r="E687" s="21" t="s">
        <v>679</v>
      </c>
      <c r="F687" s="22">
        <v>16</v>
      </c>
      <c r="G687" s="22">
        <v>30</v>
      </c>
      <c r="H687" s="22">
        <v>480</v>
      </c>
      <c r="I687" s="24"/>
      <c r="J687" s="24"/>
      <c r="K687" s="24"/>
    </row>
    <row r="688" spans="1:11" ht="20.100000000000001" customHeight="1">
      <c r="A688" s="31"/>
      <c r="B688" s="32"/>
      <c r="C688" s="32"/>
      <c r="D688" s="32"/>
      <c r="E688" s="21" t="s">
        <v>680</v>
      </c>
      <c r="F688" s="22">
        <v>46</v>
      </c>
      <c r="G688" s="22">
        <v>7.4580000000000002</v>
      </c>
      <c r="H688" s="22">
        <v>343.06799999999998</v>
      </c>
      <c r="I688" s="24"/>
      <c r="J688" s="24"/>
      <c r="K688" s="24"/>
    </row>
    <row r="689" spans="1:11" ht="20.100000000000001" customHeight="1">
      <c r="A689" s="31"/>
      <c r="B689" s="32"/>
      <c r="C689" s="32"/>
      <c r="D689" s="32"/>
      <c r="E689" s="21" t="s">
        <v>681</v>
      </c>
      <c r="F689" s="22">
        <v>7</v>
      </c>
      <c r="G689" s="22">
        <v>15</v>
      </c>
      <c r="H689" s="22">
        <v>105</v>
      </c>
      <c r="I689" s="24"/>
      <c r="J689" s="24"/>
      <c r="K689" s="24"/>
    </row>
    <row r="690" spans="1:11" ht="20.100000000000001" customHeight="1">
      <c r="A690" s="31"/>
      <c r="B690" s="32"/>
      <c r="C690" s="32"/>
      <c r="D690" s="32"/>
      <c r="E690" s="21" t="s">
        <v>682</v>
      </c>
      <c r="F690" s="22">
        <v>85</v>
      </c>
      <c r="G690" s="22">
        <v>30</v>
      </c>
      <c r="H690" s="22">
        <v>2550</v>
      </c>
      <c r="I690" s="24"/>
      <c r="J690" s="24"/>
      <c r="K690" s="24"/>
    </row>
    <row r="691" spans="1:11" ht="20.100000000000001" customHeight="1">
      <c r="A691" s="31"/>
      <c r="B691" s="32"/>
      <c r="C691" s="32"/>
      <c r="D691" s="32"/>
      <c r="E691" s="21" t="s">
        <v>683</v>
      </c>
      <c r="F691" s="22">
        <v>51</v>
      </c>
      <c r="G691" s="22">
        <v>7.4580000000000002</v>
      </c>
      <c r="H691" s="22">
        <v>380.358</v>
      </c>
      <c r="I691" s="24"/>
      <c r="J691" s="24"/>
      <c r="K691" s="24"/>
    </row>
    <row r="692" spans="1:11" ht="20.100000000000001" customHeight="1">
      <c r="A692" s="31"/>
      <c r="B692" s="32"/>
      <c r="C692" s="32"/>
      <c r="D692" s="32"/>
      <c r="E692" s="21" t="s">
        <v>684</v>
      </c>
      <c r="F692" s="22">
        <v>1</v>
      </c>
      <c r="G692" s="22">
        <v>14.94</v>
      </c>
      <c r="H692" s="22">
        <v>14.94</v>
      </c>
      <c r="I692" s="24"/>
      <c r="J692" s="24"/>
      <c r="K692" s="24"/>
    </row>
    <row r="693" spans="1:11" ht="20.100000000000001" customHeight="1">
      <c r="A693" s="31"/>
      <c r="B693" s="32"/>
      <c r="C693" s="32"/>
      <c r="D693" s="32"/>
      <c r="E693" s="21" t="s">
        <v>685</v>
      </c>
      <c r="F693" s="22">
        <v>42</v>
      </c>
      <c r="G693" s="22">
        <v>30</v>
      </c>
      <c r="H693" s="22">
        <v>1260</v>
      </c>
      <c r="I693" s="24"/>
      <c r="J693" s="24"/>
      <c r="K693" s="24"/>
    </row>
    <row r="694" spans="1:11" ht="20.100000000000001" customHeight="1">
      <c r="A694" s="31"/>
      <c r="B694" s="32"/>
      <c r="C694" s="32"/>
      <c r="D694" s="32"/>
      <c r="E694" s="21" t="s">
        <v>686</v>
      </c>
      <c r="F694" s="22">
        <v>24</v>
      </c>
      <c r="G694" s="22">
        <v>30</v>
      </c>
      <c r="H694" s="22">
        <v>720</v>
      </c>
      <c r="I694" s="24"/>
      <c r="J694" s="24"/>
      <c r="K694" s="24"/>
    </row>
    <row r="695" spans="1:11" ht="20.100000000000001" customHeight="1">
      <c r="A695" s="31"/>
      <c r="B695" s="32"/>
      <c r="C695" s="32"/>
      <c r="D695" s="32"/>
      <c r="E695" s="21" t="s">
        <v>687</v>
      </c>
      <c r="F695" s="22">
        <v>1</v>
      </c>
      <c r="G695" s="22">
        <v>30</v>
      </c>
      <c r="H695" s="22">
        <v>30</v>
      </c>
      <c r="I695" s="24"/>
      <c r="J695" s="24"/>
      <c r="K695" s="24"/>
    </row>
    <row r="696" spans="1:11" ht="20.100000000000001" customHeight="1">
      <c r="A696" s="31"/>
      <c r="B696" s="32"/>
      <c r="C696" s="32"/>
      <c r="D696" s="32"/>
      <c r="E696" s="21" t="s">
        <v>688</v>
      </c>
      <c r="F696" s="22">
        <v>19</v>
      </c>
      <c r="G696" s="22">
        <v>7.4580000000000002</v>
      </c>
      <c r="H696" s="22">
        <v>141.702</v>
      </c>
      <c r="I696" s="24"/>
      <c r="J696" s="24"/>
      <c r="K696" s="24"/>
    </row>
    <row r="697" spans="1:11" ht="20.100000000000001" customHeight="1">
      <c r="A697" s="31"/>
      <c r="B697" s="32"/>
      <c r="C697" s="32"/>
      <c r="D697" s="32"/>
      <c r="E697" s="21" t="s">
        <v>689</v>
      </c>
      <c r="F697" s="22">
        <v>3</v>
      </c>
      <c r="G697" s="22">
        <v>14.837999999999999</v>
      </c>
      <c r="H697" s="22">
        <v>44.514000000000003</v>
      </c>
      <c r="I697" s="24"/>
      <c r="J697" s="24"/>
      <c r="K697" s="24"/>
    </row>
    <row r="698" spans="1:11" ht="20.100000000000001" customHeight="1">
      <c r="A698" s="31"/>
      <c r="B698" s="32"/>
      <c r="C698" s="32"/>
      <c r="D698" s="32"/>
      <c r="E698" s="21" t="s">
        <v>690</v>
      </c>
      <c r="F698" s="22">
        <v>56</v>
      </c>
      <c r="G698" s="22">
        <v>15</v>
      </c>
      <c r="H698" s="22">
        <v>840</v>
      </c>
      <c r="I698" s="24"/>
      <c r="J698" s="24"/>
      <c r="K698" s="24"/>
    </row>
    <row r="699" spans="1:11" ht="20.100000000000001" customHeight="1">
      <c r="A699" s="31"/>
      <c r="B699" s="32"/>
      <c r="C699" s="32"/>
      <c r="D699" s="32"/>
      <c r="E699" s="21" t="s">
        <v>691</v>
      </c>
      <c r="F699" s="22">
        <v>17</v>
      </c>
      <c r="G699" s="22">
        <v>9</v>
      </c>
      <c r="H699" s="22">
        <v>153</v>
      </c>
      <c r="I699" s="24"/>
      <c r="J699" s="24"/>
      <c r="K699" s="24"/>
    </row>
    <row r="700" spans="1:11" ht="20.100000000000001" customHeight="1">
      <c r="A700" s="31"/>
      <c r="B700" s="32"/>
      <c r="C700" s="32"/>
      <c r="D700" s="32"/>
      <c r="E700" s="21" t="s">
        <v>692</v>
      </c>
      <c r="F700" s="22">
        <v>89</v>
      </c>
      <c r="G700" s="22">
        <v>9</v>
      </c>
      <c r="H700" s="22">
        <v>801</v>
      </c>
      <c r="I700" s="24"/>
      <c r="J700" s="24"/>
      <c r="K700" s="24"/>
    </row>
    <row r="701" spans="1:11" ht="20.100000000000001" customHeight="1">
      <c r="A701" s="31"/>
      <c r="B701" s="32"/>
      <c r="C701" s="32"/>
      <c r="D701" s="32"/>
      <c r="E701" s="21" t="s">
        <v>693</v>
      </c>
      <c r="F701" s="22">
        <v>1</v>
      </c>
      <c r="G701" s="22">
        <v>9</v>
      </c>
      <c r="H701" s="22">
        <v>9</v>
      </c>
      <c r="I701" s="24"/>
      <c r="J701" s="24"/>
      <c r="K701" s="24"/>
    </row>
    <row r="702" spans="1:11" ht="20.100000000000001" customHeight="1">
      <c r="A702" s="31"/>
      <c r="B702" s="32"/>
      <c r="C702" s="32"/>
      <c r="D702" s="32"/>
      <c r="E702" s="21" t="s">
        <v>694</v>
      </c>
      <c r="F702" s="22">
        <v>1</v>
      </c>
      <c r="G702" s="22">
        <v>20</v>
      </c>
      <c r="H702" s="22">
        <v>20</v>
      </c>
      <c r="I702" s="24"/>
      <c r="J702" s="24"/>
      <c r="K702" s="24"/>
    </row>
    <row r="703" spans="1:11" ht="20.100000000000001" customHeight="1">
      <c r="A703" s="31"/>
      <c r="B703" s="32"/>
      <c r="C703" s="32"/>
      <c r="D703" s="32"/>
      <c r="E703" s="21" t="s">
        <v>695</v>
      </c>
      <c r="F703" s="22">
        <v>1</v>
      </c>
      <c r="G703" s="22">
        <v>20</v>
      </c>
      <c r="H703" s="22">
        <v>20</v>
      </c>
      <c r="I703" s="24"/>
      <c r="J703" s="24"/>
      <c r="K703" s="24"/>
    </row>
    <row r="704" spans="1:11" ht="20.100000000000001" customHeight="1">
      <c r="A704" s="31"/>
      <c r="B704" s="32"/>
      <c r="C704" s="32"/>
      <c r="D704" s="32"/>
      <c r="E704" s="21" t="s">
        <v>696</v>
      </c>
      <c r="F704" s="22">
        <v>56</v>
      </c>
      <c r="G704" s="22">
        <v>20</v>
      </c>
      <c r="H704" s="22">
        <v>1120</v>
      </c>
      <c r="I704" s="24"/>
      <c r="J704" s="24"/>
      <c r="K704" s="24"/>
    </row>
    <row r="705" spans="1:11" ht="20.100000000000001" customHeight="1">
      <c r="A705" s="31"/>
      <c r="B705" s="32"/>
      <c r="C705" s="32"/>
      <c r="D705" s="32"/>
      <c r="E705" s="21" t="s">
        <v>697</v>
      </c>
      <c r="F705" s="22">
        <v>60</v>
      </c>
      <c r="G705" s="22">
        <v>20</v>
      </c>
      <c r="H705" s="22">
        <v>1200</v>
      </c>
      <c r="I705" s="24"/>
      <c r="J705" s="24"/>
      <c r="K705" s="24"/>
    </row>
    <row r="706" spans="1:11" ht="20.100000000000001" customHeight="1">
      <c r="A706" s="31"/>
      <c r="B706" s="32"/>
      <c r="C706" s="32"/>
      <c r="D706" s="32"/>
      <c r="E706" s="21" t="s">
        <v>698</v>
      </c>
      <c r="F706" s="22">
        <v>436</v>
      </c>
      <c r="G706" s="22">
        <v>20</v>
      </c>
      <c r="H706" s="22">
        <v>8720</v>
      </c>
      <c r="I706" s="24"/>
      <c r="J706" s="24"/>
      <c r="K706" s="24"/>
    </row>
    <row r="707" spans="1:11" ht="20.100000000000001" customHeight="1">
      <c r="A707" s="31"/>
      <c r="B707" s="32"/>
      <c r="C707" s="32"/>
      <c r="D707" s="32"/>
      <c r="E707" s="21" t="s">
        <v>699</v>
      </c>
      <c r="F707" s="22">
        <v>337</v>
      </c>
      <c r="G707" s="22">
        <v>20</v>
      </c>
      <c r="H707" s="22">
        <v>6740</v>
      </c>
      <c r="I707" s="24"/>
      <c r="J707" s="24"/>
      <c r="K707" s="24"/>
    </row>
    <row r="708" spans="1:11" ht="20.100000000000001" customHeight="1">
      <c r="A708" s="31"/>
      <c r="B708" s="32"/>
      <c r="C708" s="32"/>
      <c r="D708" s="32"/>
      <c r="E708" s="21" t="s">
        <v>700</v>
      </c>
      <c r="F708" s="22">
        <v>220</v>
      </c>
      <c r="G708" s="22">
        <v>20</v>
      </c>
      <c r="H708" s="22">
        <v>4400</v>
      </c>
      <c r="I708" s="24"/>
      <c r="J708" s="24"/>
      <c r="K708" s="24"/>
    </row>
    <row r="709" spans="1:11" ht="20.100000000000001" customHeight="1">
      <c r="A709" s="31"/>
      <c r="B709" s="32"/>
      <c r="C709" s="32"/>
      <c r="D709" s="32"/>
      <c r="E709" s="21" t="s">
        <v>701</v>
      </c>
      <c r="F709" s="22">
        <v>191</v>
      </c>
      <c r="G709" s="22">
        <v>20</v>
      </c>
      <c r="H709" s="22">
        <v>3820</v>
      </c>
      <c r="I709" s="24"/>
      <c r="J709" s="24"/>
      <c r="K709" s="24"/>
    </row>
    <row r="710" spans="1:11" ht="20.100000000000001" customHeight="1">
      <c r="A710" s="31"/>
      <c r="B710" s="32"/>
      <c r="C710" s="32"/>
      <c r="D710" s="32"/>
      <c r="E710" s="21" t="s">
        <v>702</v>
      </c>
      <c r="F710" s="22">
        <v>89</v>
      </c>
      <c r="G710" s="22">
        <v>20</v>
      </c>
      <c r="H710" s="22">
        <v>1780</v>
      </c>
      <c r="I710" s="24"/>
      <c r="J710" s="24"/>
      <c r="K710" s="24"/>
    </row>
    <row r="711" spans="1:11" ht="20.100000000000001" customHeight="1">
      <c r="A711" s="31"/>
      <c r="B711" s="32"/>
      <c r="C711" s="32"/>
      <c r="D711" s="32"/>
      <c r="E711" s="21" t="s">
        <v>703</v>
      </c>
      <c r="F711" s="22">
        <v>49</v>
      </c>
      <c r="G711" s="22">
        <v>20</v>
      </c>
      <c r="H711" s="22">
        <v>980</v>
      </c>
      <c r="I711" s="24"/>
      <c r="J711" s="24"/>
      <c r="K711" s="24"/>
    </row>
    <row r="712" spans="1:11" ht="20.100000000000001" customHeight="1">
      <c r="A712" s="31"/>
      <c r="B712" s="32"/>
      <c r="C712" s="32"/>
      <c r="D712" s="32"/>
      <c r="E712" s="21" t="s">
        <v>704</v>
      </c>
      <c r="F712" s="22">
        <v>60</v>
      </c>
      <c r="G712" s="22">
        <v>20</v>
      </c>
      <c r="H712" s="22">
        <v>1200</v>
      </c>
      <c r="I712" s="24"/>
      <c r="J712" s="24"/>
      <c r="K712" s="24"/>
    </row>
    <row r="713" spans="1:11" ht="20.100000000000001" customHeight="1">
      <c r="A713" s="31"/>
      <c r="B713" s="32"/>
      <c r="C713" s="32"/>
      <c r="D713" s="32"/>
      <c r="E713" s="21" t="s">
        <v>705</v>
      </c>
      <c r="F713" s="22">
        <v>445</v>
      </c>
      <c r="G713" s="22">
        <v>20</v>
      </c>
      <c r="H713" s="22">
        <v>8900</v>
      </c>
      <c r="I713" s="24"/>
      <c r="J713" s="24"/>
      <c r="K713" s="24"/>
    </row>
    <row r="714" spans="1:11" ht="20.100000000000001" customHeight="1">
      <c r="A714" s="31"/>
      <c r="B714" s="32"/>
      <c r="C714" s="32"/>
      <c r="D714" s="32"/>
      <c r="E714" s="21" t="s">
        <v>706</v>
      </c>
      <c r="F714" s="22">
        <v>90</v>
      </c>
      <c r="G714" s="22">
        <v>20</v>
      </c>
      <c r="H714" s="22">
        <v>1800</v>
      </c>
      <c r="I714" s="24"/>
      <c r="J714" s="24"/>
      <c r="K714" s="24"/>
    </row>
    <row r="715" spans="1:11" ht="20.100000000000001" customHeight="1">
      <c r="A715" s="31"/>
      <c r="B715" s="32"/>
      <c r="C715" s="32"/>
      <c r="D715" s="32"/>
      <c r="E715" s="21" t="s">
        <v>707</v>
      </c>
      <c r="F715" s="22">
        <v>529</v>
      </c>
      <c r="G715" s="22">
        <v>20</v>
      </c>
      <c r="H715" s="22">
        <v>10580</v>
      </c>
      <c r="I715" s="24"/>
      <c r="J715" s="24"/>
      <c r="K715" s="24"/>
    </row>
    <row r="716" spans="1:11" ht="20.100000000000001" customHeight="1">
      <c r="A716" s="31"/>
      <c r="B716" s="32"/>
      <c r="C716" s="32"/>
      <c r="D716" s="32"/>
      <c r="E716" s="21" t="s">
        <v>708</v>
      </c>
      <c r="F716" s="22">
        <v>17</v>
      </c>
      <c r="G716" s="22">
        <v>20</v>
      </c>
      <c r="H716" s="22">
        <v>340</v>
      </c>
      <c r="I716" s="24"/>
      <c r="J716" s="24"/>
      <c r="K716" s="24"/>
    </row>
    <row r="717" spans="1:11" ht="20.100000000000001" customHeight="1">
      <c r="A717" s="31"/>
      <c r="B717" s="32"/>
      <c r="C717" s="32"/>
      <c r="D717" s="32"/>
      <c r="E717" s="21" t="s">
        <v>709</v>
      </c>
      <c r="F717" s="22">
        <v>125</v>
      </c>
      <c r="G717" s="22">
        <v>20</v>
      </c>
      <c r="H717" s="22">
        <v>2500</v>
      </c>
      <c r="I717" s="24"/>
      <c r="J717" s="24"/>
      <c r="K717" s="24"/>
    </row>
    <row r="718" spans="1:11" ht="20.100000000000001" customHeight="1">
      <c r="A718" s="31"/>
      <c r="B718" s="32"/>
      <c r="C718" s="32"/>
      <c r="D718" s="32"/>
      <c r="E718" s="21" t="s">
        <v>710</v>
      </c>
      <c r="F718" s="22">
        <v>8</v>
      </c>
      <c r="G718" s="22">
        <v>20</v>
      </c>
      <c r="H718" s="22">
        <v>160</v>
      </c>
      <c r="I718" s="24"/>
      <c r="J718" s="24"/>
      <c r="K718" s="24"/>
    </row>
    <row r="719" spans="1:11" ht="20.100000000000001" customHeight="1">
      <c r="A719" s="31"/>
      <c r="B719" s="32"/>
      <c r="C719" s="32"/>
      <c r="D719" s="32"/>
      <c r="E719" s="21" t="s">
        <v>711</v>
      </c>
      <c r="F719" s="22">
        <v>147</v>
      </c>
      <c r="G719" s="22">
        <v>19.89</v>
      </c>
      <c r="H719" s="22">
        <v>2923.83</v>
      </c>
      <c r="I719" s="24"/>
      <c r="J719" s="24"/>
      <c r="K719" s="24"/>
    </row>
    <row r="720" spans="1:11" ht="20.100000000000001" customHeight="1">
      <c r="A720" s="31"/>
      <c r="B720" s="32"/>
      <c r="C720" s="32"/>
      <c r="D720" s="32"/>
      <c r="E720" s="21" t="s">
        <v>712</v>
      </c>
      <c r="F720" s="22">
        <v>1</v>
      </c>
      <c r="G720" s="22">
        <v>19.89</v>
      </c>
      <c r="H720" s="22">
        <v>19.89</v>
      </c>
      <c r="I720" s="24"/>
      <c r="J720" s="24"/>
      <c r="K720" s="24"/>
    </row>
    <row r="721" spans="1:11" ht="20.100000000000001" customHeight="1">
      <c r="A721" s="31"/>
      <c r="B721" s="32"/>
      <c r="C721" s="32"/>
      <c r="D721" s="32"/>
      <c r="E721" s="21" t="s">
        <v>713</v>
      </c>
      <c r="F721" s="22">
        <v>111</v>
      </c>
      <c r="G721" s="22">
        <v>19.89</v>
      </c>
      <c r="H721" s="22">
        <v>2207.79</v>
      </c>
      <c r="I721" s="24"/>
      <c r="J721" s="24"/>
      <c r="K721" s="24"/>
    </row>
    <row r="722" spans="1:11" ht="20.100000000000001" customHeight="1">
      <c r="A722" s="31"/>
      <c r="B722" s="32"/>
      <c r="C722" s="32"/>
      <c r="D722" s="32"/>
      <c r="E722" s="21" t="s">
        <v>714</v>
      </c>
      <c r="F722" s="22">
        <v>74</v>
      </c>
      <c r="G722" s="22">
        <v>20</v>
      </c>
      <c r="H722" s="22">
        <v>1480</v>
      </c>
      <c r="I722" s="24"/>
      <c r="J722" s="24"/>
      <c r="K722" s="24"/>
    </row>
    <row r="723" spans="1:11" ht="20.100000000000001" customHeight="1">
      <c r="A723" s="31"/>
      <c r="B723" s="32"/>
      <c r="C723" s="32"/>
      <c r="D723" s="32"/>
      <c r="E723" s="21" t="s">
        <v>715</v>
      </c>
      <c r="F723" s="22">
        <v>73</v>
      </c>
      <c r="G723" s="22">
        <v>20</v>
      </c>
      <c r="H723" s="22">
        <v>1460</v>
      </c>
      <c r="I723" s="24"/>
      <c r="J723" s="24"/>
      <c r="K723" s="24"/>
    </row>
    <row r="724" spans="1:11" ht="20.100000000000001" customHeight="1">
      <c r="A724" s="31"/>
      <c r="B724" s="32"/>
      <c r="C724" s="32"/>
      <c r="D724" s="32"/>
      <c r="E724" s="21" t="s">
        <v>716</v>
      </c>
      <c r="F724" s="22">
        <v>54</v>
      </c>
      <c r="G724" s="22">
        <v>5.5949999999999998</v>
      </c>
      <c r="H724" s="22">
        <v>302.13</v>
      </c>
      <c r="I724" s="24"/>
      <c r="J724" s="24"/>
      <c r="K724" s="24"/>
    </row>
    <row r="725" spans="1:11" ht="20.100000000000001" customHeight="1">
      <c r="A725" s="31"/>
      <c r="B725" s="32"/>
      <c r="C725" s="32"/>
      <c r="D725" s="32"/>
      <c r="E725" s="21" t="s">
        <v>717</v>
      </c>
      <c r="F725" s="22">
        <v>6</v>
      </c>
      <c r="G725" s="22">
        <v>8.8800000000000008</v>
      </c>
      <c r="H725" s="22">
        <v>53.28</v>
      </c>
      <c r="I725" s="24"/>
      <c r="J725" s="24"/>
      <c r="K725" s="24"/>
    </row>
    <row r="726" spans="1:11" ht="20.100000000000001" customHeight="1">
      <c r="A726" s="31"/>
      <c r="B726" s="32"/>
      <c r="C726" s="32"/>
      <c r="D726" s="32"/>
      <c r="E726" s="21" t="s">
        <v>718</v>
      </c>
      <c r="F726" s="22">
        <v>10</v>
      </c>
      <c r="G726" s="22">
        <v>8.8800000000000008</v>
      </c>
      <c r="H726" s="22">
        <v>88.8</v>
      </c>
      <c r="I726" s="24"/>
      <c r="J726" s="24"/>
      <c r="K726" s="24"/>
    </row>
    <row r="727" spans="1:11" ht="20.100000000000001" customHeight="1">
      <c r="A727" s="31"/>
      <c r="B727" s="32"/>
      <c r="C727" s="32"/>
      <c r="D727" s="32"/>
      <c r="E727" s="21" t="s">
        <v>719</v>
      </c>
      <c r="F727" s="22">
        <v>12</v>
      </c>
      <c r="G727" s="22">
        <v>20</v>
      </c>
      <c r="H727" s="22">
        <v>240</v>
      </c>
      <c r="I727" s="24"/>
      <c r="J727" s="24"/>
      <c r="K727" s="24"/>
    </row>
    <row r="728" spans="1:11" ht="20.100000000000001" customHeight="1">
      <c r="A728" s="31"/>
      <c r="B728" s="32"/>
      <c r="C728" s="32">
        <v>6</v>
      </c>
      <c r="D728" s="34" t="s">
        <v>720</v>
      </c>
      <c r="E728" s="21" t="s">
        <v>16</v>
      </c>
      <c r="F728" s="22">
        <v>22</v>
      </c>
      <c r="G728" s="22"/>
      <c r="H728" s="22">
        <v>202</v>
      </c>
      <c r="I728" s="24">
        <v>1263</v>
      </c>
      <c r="J728" s="24"/>
      <c r="K728" s="24">
        <v>0</v>
      </c>
    </row>
    <row r="729" spans="1:11" ht="20.100000000000001" customHeight="1">
      <c r="A729" s="31"/>
      <c r="B729" s="32"/>
      <c r="C729" s="32"/>
      <c r="D729" s="34"/>
      <c r="E729" s="21" t="s">
        <v>721</v>
      </c>
      <c r="F729" s="22">
        <v>12</v>
      </c>
      <c r="G729" s="22">
        <v>9.3279999999999994</v>
      </c>
      <c r="H729" s="22">
        <v>111.93600000000001</v>
      </c>
      <c r="I729" s="24"/>
      <c r="J729" s="24"/>
      <c r="K729" s="24"/>
    </row>
    <row r="730" spans="1:11" ht="20.100000000000001" customHeight="1">
      <c r="A730" s="31"/>
      <c r="B730" s="32"/>
      <c r="C730" s="32"/>
      <c r="D730" s="34"/>
      <c r="E730" s="21" t="s">
        <v>722</v>
      </c>
      <c r="F730" s="22">
        <v>4</v>
      </c>
      <c r="G730" s="22">
        <v>8.4</v>
      </c>
      <c r="H730" s="22">
        <v>33.6</v>
      </c>
      <c r="I730" s="24"/>
      <c r="J730" s="24"/>
      <c r="K730" s="24"/>
    </row>
    <row r="731" spans="1:11" ht="20.100000000000001" customHeight="1">
      <c r="A731" s="31"/>
      <c r="B731" s="32"/>
      <c r="C731" s="32"/>
      <c r="D731" s="34"/>
      <c r="E731" s="21" t="s">
        <v>723</v>
      </c>
      <c r="F731" s="22">
        <v>6</v>
      </c>
      <c r="G731" s="22">
        <v>9.359</v>
      </c>
      <c r="H731" s="22">
        <v>56.154000000000003</v>
      </c>
      <c r="I731" s="24"/>
      <c r="J731" s="24"/>
      <c r="K731" s="24"/>
    </row>
    <row r="732" spans="1:11" ht="20.100000000000001" customHeight="1">
      <c r="A732" s="31"/>
      <c r="B732" s="32"/>
      <c r="C732" s="32">
        <v>7</v>
      </c>
      <c r="D732" s="34" t="s">
        <v>724</v>
      </c>
      <c r="E732" s="21" t="s">
        <v>16</v>
      </c>
      <c r="F732" s="22">
        <v>1098</v>
      </c>
      <c r="G732" s="22"/>
      <c r="H732" s="22">
        <v>16804</v>
      </c>
      <c r="I732" s="24">
        <v>2531</v>
      </c>
      <c r="J732" s="24"/>
      <c r="K732" s="24">
        <f>H732-I732</f>
        <v>14273</v>
      </c>
    </row>
    <row r="733" spans="1:11" ht="20.100000000000001" customHeight="1">
      <c r="A733" s="31"/>
      <c r="B733" s="32"/>
      <c r="C733" s="32"/>
      <c r="D733" s="34"/>
      <c r="E733" s="21" t="s">
        <v>725</v>
      </c>
      <c r="F733" s="22">
        <v>1</v>
      </c>
      <c r="G733" s="22">
        <v>29.861999999999998</v>
      </c>
      <c r="H733" s="22">
        <v>29.861999999999998</v>
      </c>
      <c r="I733" s="24"/>
      <c r="J733" s="24"/>
      <c r="K733" s="24"/>
    </row>
    <row r="734" spans="1:11" ht="20.100000000000001" customHeight="1">
      <c r="A734" s="31"/>
      <c r="B734" s="32"/>
      <c r="C734" s="32"/>
      <c r="D734" s="34"/>
      <c r="E734" s="21" t="s">
        <v>726</v>
      </c>
      <c r="F734" s="22">
        <v>1032</v>
      </c>
      <c r="G734" s="22">
        <v>15</v>
      </c>
      <c r="H734" s="22">
        <v>15480</v>
      </c>
      <c r="I734" s="24"/>
      <c r="J734" s="24"/>
      <c r="K734" s="24"/>
    </row>
    <row r="735" spans="1:11" ht="20.100000000000001" customHeight="1">
      <c r="A735" s="31"/>
      <c r="B735" s="32"/>
      <c r="C735" s="32"/>
      <c r="D735" s="34"/>
      <c r="E735" s="21" t="s">
        <v>727</v>
      </c>
      <c r="F735" s="22">
        <v>65</v>
      </c>
      <c r="G735" s="22">
        <v>19.906199999999998</v>
      </c>
      <c r="H735" s="22">
        <v>1293.903</v>
      </c>
      <c r="I735" s="24"/>
      <c r="J735" s="24"/>
      <c r="K735" s="24"/>
    </row>
    <row r="736" spans="1:11" ht="20.100000000000001" customHeight="1">
      <c r="A736" s="31">
        <v>18</v>
      </c>
      <c r="B736" s="32" t="s">
        <v>728</v>
      </c>
      <c r="C736" s="28" t="s">
        <v>14</v>
      </c>
      <c r="D736" s="30"/>
      <c r="E736" s="30"/>
      <c r="F736" s="20">
        <v>104</v>
      </c>
      <c r="G736" s="20"/>
      <c r="H736" s="19">
        <v>1025</v>
      </c>
      <c r="I736" s="19"/>
      <c r="J736" s="19"/>
      <c r="K736" s="19">
        <f>SUM(K737)</f>
        <v>0</v>
      </c>
    </row>
    <row r="737" spans="1:11" ht="20.100000000000001" customHeight="1">
      <c r="A737" s="31"/>
      <c r="B737" s="32"/>
      <c r="C737" s="32">
        <v>1</v>
      </c>
      <c r="D737" s="34" t="s">
        <v>729</v>
      </c>
      <c r="E737" s="21" t="s">
        <v>16</v>
      </c>
      <c r="F737" s="22">
        <v>104</v>
      </c>
      <c r="G737" s="22"/>
      <c r="H737" s="22">
        <v>1025</v>
      </c>
      <c r="I737" s="24">
        <v>1156</v>
      </c>
      <c r="J737" s="24"/>
      <c r="K737" s="24">
        <v>0</v>
      </c>
    </row>
    <row r="738" spans="1:11" ht="20.100000000000001" customHeight="1">
      <c r="A738" s="31"/>
      <c r="B738" s="32"/>
      <c r="C738" s="32"/>
      <c r="D738" s="34"/>
      <c r="E738" s="21" t="s">
        <v>730</v>
      </c>
      <c r="F738" s="22">
        <v>9</v>
      </c>
      <c r="G738" s="22">
        <v>9.4</v>
      </c>
      <c r="H738" s="22">
        <v>84.6</v>
      </c>
      <c r="I738" s="24"/>
      <c r="J738" s="24"/>
      <c r="K738" s="24"/>
    </row>
    <row r="739" spans="1:11" ht="20.100000000000001" customHeight="1">
      <c r="A739" s="31"/>
      <c r="B739" s="32"/>
      <c r="C739" s="32"/>
      <c r="D739" s="34"/>
      <c r="E739" s="21" t="s">
        <v>731</v>
      </c>
      <c r="F739" s="22">
        <v>34</v>
      </c>
      <c r="G739" s="22">
        <v>11.116</v>
      </c>
      <c r="H739" s="22">
        <v>377.94400000000002</v>
      </c>
      <c r="I739" s="24"/>
      <c r="J739" s="24"/>
      <c r="K739" s="24"/>
    </row>
    <row r="740" spans="1:11" ht="20.100000000000001" customHeight="1">
      <c r="A740" s="31"/>
      <c r="B740" s="32"/>
      <c r="C740" s="32"/>
      <c r="D740" s="34"/>
      <c r="E740" s="21" t="s">
        <v>732</v>
      </c>
      <c r="F740" s="22">
        <v>61</v>
      </c>
      <c r="G740" s="22">
        <v>9.2260000000000009</v>
      </c>
      <c r="H740" s="22">
        <v>562.78599999999994</v>
      </c>
      <c r="I740" s="24"/>
      <c r="J740" s="24"/>
      <c r="K740" s="24"/>
    </row>
    <row r="741" spans="1:11" ht="20.100000000000001" customHeight="1">
      <c r="A741" s="31">
        <v>19</v>
      </c>
      <c r="B741" s="32" t="s">
        <v>733</v>
      </c>
      <c r="C741" s="28" t="s">
        <v>14</v>
      </c>
      <c r="D741" s="30"/>
      <c r="E741" s="30"/>
      <c r="F741" s="20">
        <v>26203</v>
      </c>
      <c r="G741" s="20"/>
      <c r="H741" s="20">
        <v>481708</v>
      </c>
      <c r="I741" s="19"/>
      <c r="J741" s="19"/>
      <c r="K741" s="19">
        <f>SUM(K742:K858)</f>
        <v>436598</v>
      </c>
    </row>
    <row r="742" spans="1:11" ht="20.100000000000001" customHeight="1">
      <c r="A742" s="31"/>
      <c r="B742" s="32"/>
      <c r="C742" s="32">
        <v>1</v>
      </c>
      <c r="D742" s="34" t="s">
        <v>734</v>
      </c>
      <c r="E742" s="21" t="s">
        <v>16</v>
      </c>
      <c r="F742" s="22">
        <v>5073</v>
      </c>
      <c r="G742" s="22"/>
      <c r="H742" s="22">
        <v>20055</v>
      </c>
      <c r="I742" s="24">
        <v>7637</v>
      </c>
      <c r="J742" s="24"/>
      <c r="K742" s="24">
        <f>H742-I742</f>
        <v>12418</v>
      </c>
    </row>
    <row r="743" spans="1:11" ht="20.100000000000001" customHeight="1">
      <c r="A743" s="31"/>
      <c r="B743" s="32"/>
      <c r="C743" s="32"/>
      <c r="D743" s="34"/>
      <c r="E743" s="21" t="s">
        <v>735</v>
      </c>
      <c r="F743" s="22">
        <v>5</v>
      </c>
      <c r="G743" s="22">
        <v>4.84</v>
      </c>
      <c r="H743" s="22">
        <v>24.2</v>
      </c>
      <c r="I743" s="24"/>
      <c r="J743" s="24"/>
      <c r="K743" s="24"/>
    </row>
    <row r="744" spans="1:11" ht="20.100000000000001" customHeight="1">
      <c r="A744" s="31"/>
      <c r="B744" s="32"/>
      <c r="C744" s="32"/>
      <c r="D744" s="34"/>
      <c r="E744" s="21" t="s">
        <v>736</v>
      </c>
      <c r="F744" s="22">
        <v>106</v>
      </c>
      <c r="G744" s="22">
        <v>3.6</v>
      </c>
      <c r="H744" s="22">
        <v>381.6</v>
      </c>
      <c r="I744" s="24"/>
      <c r="J744" s="24"/>
      <c r="K744" s="24"/>
    </row>
    <row r="745" spans="1:11" ht="20.100000000000001" customHeight="1">
      <c r="A745" s="31"/>
      <c r="B745" s="32"/>
      <c r="C745" s="32"/>
      <c r="D745" s="34"/>
      <c r="E745" s="21" t="s">
        <v>737</v>
      </c>
      <c r="F745" s="22">
        <v>1663</v>
      </c>
      <c r="G745" s="22">
        <v>3.96</v>
      </c>
      <c r="H745" s="22">
        <v>6585.48</v>
      </c>
      <c r="I745" s="24"/>
      <c r="J745" s="24"/>
      <c r="K745" s="24"/>
    </row>
    <row r="746" spans="1:11" ht="20.100000000000001" customHeight="1">
      <c r="A746" s="31"/>
      <c r="B746" s="32"/>
      <c r="C746" s="32"/>
      <c r="D746" s="34"/>
      <c r="E746" s="21" t="s">
        <v>738</v>
      </c>
      <c r="F746" s="22">
        <v>3299</v>
      </c>
      <c r="G746" s="22">
        <v>3.96</v>
      </c>
      <c r="H746" s="22">
        <v>13064.04</v>
      </c>
      <c r="I746" s="24"/>
      <c r="J746" s="24"/>
      <c r="K746" s="24"/>
    </row>
    <row r="747" spans="1:11" ht="20.100000000000001" customHeight="1">
      <c r="A747" s="31"/>
      <c r="B747" s="32"/>
      <c r="C747" s="32">
        <v>2</v>
      </c>
      <c r="D747" s="34" t="s">
        <v>739</v>
      </c>
      <c r="E747" s="21" t="s">
        <v>16</v>
      </c>
      <c r="F747" s="22">
        <v>317</v>
      </c>
      <c r="G747" s="22"/>
      <c r="H747" s="22">
        <v>2170</v>
      </c>
      <c r="I747" s="24">
        <v>885</v>
      </c>
      <c r="J747" s="24"/>
      <c r="K747" s="24">
        <f>H747-I747</f>
        <v>1285</v>
      </c>
    </row>
    <row r="748" spans="1:11" ht="20.100000000000001" customHeight="1">
      <c r="A748" s="31"/>
      <c r="B748" s="32"/>
      <c r="C748" s="32"/>
      <c r="D748" s="34"/>
      <c r="E748" s="21" t="s">
        <v>740</v>
      </c>
      <c r="F748" s="22">
        <v>311</v>
      </c>
      <c r="G748" s="22">
        <v>6.8304</v>
      </c>
      <c r="H748" s="22">
        <v>2124.2543999999998</v>
      </c>
      <c r="I748" s="24"/>
      <c r="J748" s="24"/>
      <c r="K748" s="24"/>
    </row>
    <row r="749" spans="1:11" ht="20.100000000000001" customHeight="1">
      <c r="A749" s="31"/>
      <c r="B749" s="32"/>
      <c r="C749" s="32"/>
      <c r="D749" s="34"/>
      <c r="E749" s="21" t="s">
        <v>741</v>
      </c>
      <c r="F749" s="22">
        <v>6</v>
      </c>
      <c r="G749" s="22">
        <v>7.62</v>
      </c>
      <c r="H749" s="22">
        <v>45.72</v>
      </c>
      <c r="I749" s="24"/>
      <c r="J749" s="24"/>
      <c r="K749" s="24"/>
    </row>
    <row r="750" spans="1:11" ht="20.100000000000001" customHeight="1">
      <c r="A750" s="31">
        <v>19</v>
      </c>
      <c r="B750" s="32" t="s">
        <v>733</v>
      </c>
      <c r="C750" s="32">
        <v>3</v>
      </c>
      <c r="D750" s="34" t="s">
        <v>742</v>
      </c>
      <c r="E750" s="21" t="s">
        <v>16</v>
      </c>
      <c r="F750" s="22">
        <v>48</v>
      </c>
      <c r="G750" s="22"/>
      <c r="H750" s="22">
        <v>408</v>
      </c>
      <c r="I750" s="24">
        <v>194</v>
      </c>
      <c r="J750" s="24"/>
      <c r="K750" s="24">
        <f>H750-I750</f>
        <v>214</v>
      </c>
    </row>
    <row r="751" spans="1:11" ht="20.100000000000001" customHeight="1">
      <c r="A751" s="31"/>
      <c r="B751" s="32"/>
      <c r="C751" s="32"/>
      <c r="D751" s="34"/>
      <c r="E751" s="21" t="s">
        <v>743</v>
      </c>
      <c r="F751" s="22">
        <v>12</v>
      </c>
      <c r="G751" s="22">
        <v>7.4290000000000003</v>
      </c>
      <c r="H751" s="22">
        <v>89.147999999999996</v>
      </c>
      <c r="I751" s="24"/>
      <c r="J751" s="24"/>
      <c r="K751" s="24"/>
    </row>
    <row r="752" spans="1:11" ht="20.100000000000001" customHeight="1">
      <c r="A752" s="31"/>
      <c r="B752" s="32"/>
      <c r="C752" s="32"/>
      <c r="D752" s="34"/>
      <c r="E752" s="21" t="s">
        <v>744</v>
      </c>
      <c r="F752" s="22">
        <v>3</v>
      </c>
      <c r="G752" s="22">
        <v>6.2496</v>
      </c>
      <c r="H752" s="22">
        <v>18.748799999999999</v>
      </c>
      <c r="I752" s="24"/>
      <c r="J752" s="24"/>
      <c r="K752" s="24"/>
    </row>
    <row r="753" spans="1:11" ht="20.100000000000001" customHeight="1">
      <c r="A753" s="31"/>
      <c r="B753" s="32"/>
      <c r="C753" s="32"/>
      <c r="D753" s="34"/>
      <c r="E753" s="21" t="s">
        <v>745</v>
      </c>
      <c r="F753" s="22">
        <v>13</v>
      </c>
      <c r="G753" s="22">
        <v>10.01</v>
      </c>
      <c r="H753" s="22">
        <v>130.13</v>
      </c>
      <c r="I753" s="24"/>
      <c r="J753" s="24"/>
      <c r="K753" s="24"/>
    </row>
    <row r="754" spans="1:11" ht="20.100000000000001" customHeight="1">
      <c r="A754" s="31"/>
      <c r="B754" s="32"/>
      <c r="C754" s="32"/>
      <c r="D754" s="34"/>
      <c r="E754" s="21" t="s">
        <v>746</v>
      </c>
      <c r="F754" s="22">
        <v>1</v>
      </c>
      <c r="G754" s="22">
        <v>7.4290000000000003</v>
      </c>
      <c r="H754" s="22">
        <v>7.4290000000000003</v>
      </c>
      <c r="I754" s="24"/>
      <c r="J754" s="24"/>
      <c r="K754" s="24"/>
    </row>
    <row r="755" spans="1:11" ht="20.100000000000001" customHeight="1">
      <c r="A755" s="31"/>
      <c r="B755" s="32"/>
      <c r="C755" s="32"/>
      <c r="D755" s="34"/>
      <c r="E755" s="21" t="s">
        <v>747</v>
      </c>
      <c r="F755" s="22">
        <v>1</v>
      </c>
      <c r="G755" s="22">
        <v>7.4290000000000003</v>
      </c>
      <c r="H755" s="22">
        <v>7.4290000000000003</v>
      </c>
      <c r="I755" s="24"/>
      <c r="J755" s="24"/>
      <c r="K755" s="24"/>
    </row>
    <row r="756" spans="1:11" ht="20.100000000000001" customHeight="1">
      <c r="A756" s="31"/>
      <c r="B756" s="32"/>
      <c r="C756" s="32"/>
      <c r="D756" s="34"/>
      <c r="E756" s="21" t="s">
        <v>748</v>
      </c>
      <c r="F756" s="22">
        <v>9</v>
      </c>
      <c r="G756" s="22">
        <v>7.4290000000000003</v>
      </c>
      <c r="H756" s="22">
        <v>66.861000000000004</v>
      </c>
      <c r="I756" s="24"/>
      <c r="J756" s="24"/>
      <c r="K756" s="24"/>
    </row>
    <row r="757" spans="1:11" ht="20.100000000000001" customHeight="1">
      <c r="A757" s="31"/>
      <c r="B757" s="32"/>
      <c r="C757" s="32"/>
      <c r="D757" s="34"/>
      <c r="E757" s="21" t="s">
        <v>749</v>
      </c>
      <c r="F757" s="22">
        <v>3</v>
      </c>
      <c r="G757" s="22">
        <v>9.157</v>
      </c>
      <c r="H757" s="22">
        <v>27.471</v>
      </c>
      <c r="I757" s="24"/>
      <c r="J757" s="24"/>
      <c r="K757" s="24"/>
    </row>
    <row r="758" spans="1:11" ht="20.100000000000001" customHeight="1">
      <c r="A758" s="31"/>
      <c r="B758" s="32"/>
      <c r="C758" s="32"/>
      <c r="D758" s="34"/>
      <c r="E758" s="21" t="s">
        <v>750</v>
      </c>
      <c r="F758" s="22">
        <v>5</v>
      </c>
      <c r="G758" s="22">
        <v>9.157</v>
      </c>
      <c r="H758" s="22">
        <v>45.784999999999997</v>
      </c>
      <c r="I758" s="24"/>
      <c r="J758" s="24"/>
      <c r="K758" s="24"/>
    </row>
    <row r="759" spans="1:11" ht="20.100000000000001" customHeight="1">
      <c r="A759" s="31"/>
      <c r="B759" s="32"/>
      <c r="C759" s="32"/>
      <c r="D759" s="34"/>
      <c r="E759" s="21" t="s">
        <v>751</v>
      </c>
      <c r="F759" s="22">
        <v>1</v>
      </c>
      <c r="G759" s="22">
        <v>15</v>
      </c>
      <c r="H759" s="22">
        <v>15</v>
      </c>
      <c r="I759" s="24"/>
      <c r="J759" s="24"/>
      <c r="K759" s="24"/>
    </row>
    <row r="760" spans="1:11" ht="20.100000000000001" customHeight="1">
      <c r="A760" s="31"/>
      <c r="B760" s="32"/>
      <c r="C760" s="32">
        <v>4</v>
      </c>
      <c r="D760" s="34" t="s">
        <v>752</v>
      </c>
      <c r="E760" s="21" t="s">
        <v>16</v>
      </c>
      <c r="F760" s="22">
        <v>7</v>
      </c>
      <c r="G760" s="22"/>
      <c r="H760" s="22">
        <v>41</v>
      </c>
      <c r="I760" s="24">
        <v>6</v>
      </c>
      <c r="J760" s="24"/>
      <c r="K760" s="24">
        <f>H760-I760</f>
        <v>35</v>
      </c>
    </row>
    <row r="761" spans="1:11" ht="20.100000000000001" customHeight="1">
      <c r="A761" s="31"/>
      <c r="B761" s="32"/>
      <c r="C761" s="32"/>
      <c r="D761" s="34"/>
      <c r="E761" s="21" t="s">
        <v>753</v>
      </c>
      <c r="F761" s="22">
        <v>7</v>
      </c>
      <c r="G761" s="22">
        <v>5.88</v>
      </c>
      <c r="H761" s="22">
        <v>41.16</v>
      </c>
      <c r="I761" s="24"/>
      <c r="J761" s="24"/>
      <c r="K761" s="24"/>
    </row>
    <row r="762" spans="1:11" ht="20.100000000000001" customHeight="1">
      <c r="A762" s="31"/>
      <c r="B762" s="32"/>
      <c r="C762" s="32">
        <v>5</v>
      </c>
      <c r="D762" s="32" t="s">
        <v>754</v>
      </c>
      <c r="E762" s="21" t="s">
        <v>16</v>
      </c>
      <c r="F762" s="22">
        <v>20713</v>
      </c>
      <c r="G762" s="22"/>
      <c r="H762" s="22">
        <v>458574</v>
      </c>
      <c r="I762" s="24">
        <v>36131</v>
      </c>
      <c r="J762" s="24"/>
      <c r="K762" s="24">
        <f>H762-I762</f>
        <v>422443</v>
      </c>
    </row>
    <row r="763" spans="1:11" ht="20.100000000000001" customHeight="1">
      <c r="A763" s="31"/>
      <c r="B763" s="32"/>
      <c r="C763" s="32"/>
      <c r="D763" s="32"/>
      <c r="E763" s="21" t="s">
        <v>755</v>
      </c>
      <c r="F763" s="22">
        <v>22</v>
      </c>
      <c r="G763" s="22">
        <v>30</v>
      </c>
      <c r="H763" s="22">
        <v>660</v>
      </c>
      <c r="I763" s="24"/>
      <c r="J763" s="24"/>
      <c r="K763" s="24"/>
    </row>
    <row r="764" spans="1:11" ht="20.100000000000001" customHeight="1">
      <c r="A764" s="31"/>
      <c r="B764" s="32"/>
      <c r="C764" s="32"/>
      <c r="D764" s="32"/>
      <c r="E764" s="21" t="s">
        <v>756</v>
      </c>
      <c r="F764" s="22">
        <v>42</v>
      </c>
      <c r="G764" s="22">
        <v>20</v>
      </c>
      <c r="H764" s="22">
        <v>840</v>
      </c>
      <c r="I764" s="24"/>
      <c r="J764" s="24"/>
      <c r="K764" s="24"/>
    </row>
    <row r="765" spans="1:11" ht="20.100000000000001" customHeight="1">
      <c r="A765" s="31"/>
      <c r="B765" s="32"/>
      <c r="C765" s="32"/>
      <c r="D765" s="32"/>
      <c r="E765" s="21" t="s">
        <v>757</v>
      </c>
      <c r="F765" s="22">
        <v>381</v>
      </c>
      <c r="G765" s="22">
        <v>30</v>
      </c>
      <c r="H765" s="22">
        <v>11430</v>
      </c>
      <c r="I765" s="24"/>
      <c r="J765" s="24"/>
      <c r="K765" s="24"/>
    </row>
    <row r="766" spans="1:11" ht="20.100000000000001" customHeight="1">
      <c r="A766" s="31"/>
      <c r="B766" s="32"/>
      <c r="C766" s="32"/>
      <c r="D766" s="32"/>
      <c r="E766" s="21" t="s">
        <v>758</v>
      </c>
      <c r="F766" s="22">
        <v>249</v>
      </c>
      <c r="G766" s="22">
        <v>30</v>
      </c>
      <c r="H766" s="22">
        <v>7470</v>
      </c>
      <c r="I766" s="24"/>
      <c r="J766" s="24"/>
      <c r="K766" s="24"/>
    </row>
    <row r="767" spans="1:11" ht="20.100000000000001" customHeight="1">
      <c r="A767" s="31"/>
      <c r="B767" s="32"/>
      <c r="C767" s="32"/>
      <c r="D767" s="32"/>
      <c r="E767" s="21" t="s">
        <v>759</v>
      </c>
      <c r="F767" s="22">
        <v>553</v>
      </c>
      <c r="G767" s="22">
        <v>30</v>
      </c>
      <c r="H767" s="22">
        <v>16590</v>
      </c>
      <c r="I767" s="24"/>
      <c r="J767" s="24"/>
      <c r="K767" s="24"/>
    </row>
    <row r="768" spans="1:11" ht="20.100000000000001" customHeight="1">
      <c r="A768" s="31"/>
      <c r="B768" s="32"/>
      <c r="C768" s="32"/>
      <c r="D768" s="32"/>
      <c r="E768" s="21" t="s">
        <v>760</v>
      </c>
      <c r="F768" s="22">
        <v>1832</v>
      </c>
      <c r="G768" s="22">
        <v>30</v>
      </c>
      <c r="H768" s="22">
        <v>54960</v>
      </c>
      <c r="I768" s="24"/>
      <c r="J768" s="24"/>
      <c r="K768" s="24"/>
    </row>
    <row r="769" spans="1:11" ht="20.100000000000001" customHeight="1">
      <c r="A769" s="31"/>
      <c r="B769" s="32"/>
      <c r="C769" s="32"/>
      <c r="D769" s="32"/>
      <c r="E769" s="21" t="s">
        <v>761</v>
      </c>
      <c r="F769" s="22">
        <v>138</v>
      </c>
      <c r="G769" s="22">
        <v>30</v>
      </c>
      <c r="H769" s="22">
        <v>4140</v>
      </c>
      <c r="I769" s="24"/>
      <c r="J769" s="24"/>
      <c r="K769" s="24"/>
    </row>
    <row r="770" spans="1:11" ht="20.100000000000001" customHeight="1">
      <c r="A770" s="31"/>
      <c r="B770" s="32"/>
      <c r="C770" s="32"/>
      <c r="D770" s="32"/>
      <c r="E770" s="21" t="s">
        <v>762</v>
      </c>
      <c r="F770" s="22">
        <v>533</v>
      </c>
      <c r="G770" s="22">
        <v>30</v>
      </c>
      <c r="H770" s="22">
        <v>15990</v>
      </c>
      <c r="I770" s="24"/>
      <c r="J770" s="24"/>
      <c r="K770" s="24"/>
    </row>
    <row r="771" spans="1:11" ht="20.100000000000001" customHeight="1">
      <c r="A771" s="31"/>
      <c r="B771" s="32"/>
      <c r="C771" s="32"/>
      <c r="D771" s="32"/>
      <c r="E771" s="21" t="s">
        <v>763</v>
      </c>
      <c r="F771" s="22">
        <v>25</v>
      </c>
      <c r="G771" s="22">
        <v>30</v>
      </c>
      <c r="H771" s="22">
        <v>750</v>
      </c>
      <c r="I771" s="24"/>
      <c r="J771" s="24"/>
      <c r="K771" s="24"/>
    </row>
    <row r="772" spans="1:11" ht="20.100000000000001" customHeight="1">
      <c r="A772" s="31"/>
      <c r="B772" s="32"/>
      <c r="C772" s="32"/>
      <c r="D772" s="32"/>
      <c r="E772" s="21" t="s">
        <v>764</v>
      </c>
      <c r="F772" s="22">
        <v>61</v>
      </c>
      <c r="G772" s="22">
        <v>30</v>
      </c>
      <c r="H772" s="22">
        <v>1830</v>
      </c>
      <c r="I772" s="24"/>
      <c r="J772" s="24"/>
      <c r="K772" s="24"/>
    </row>
    <row r="773" spans="1:11" ht="20.100000000000001" customHeight="1">
      <c r="A773" s="31"/>
      <c r="B773" s="32"/>
      <c r="C773" s="32"/>
      <c r="D773" s="32"/>
      <c r="E773" s="21" t="s">
        <v>765</v>
      </c>
      <c r="F773" s="22">
        <v>496</v>
      </c>
      <c r="G773" s="22">
        <v>30</v>
      </c>
      <c r="H773" s="22">
        <v>14880</v>
      </c>
      <c r="I773" s="24"/>
      <c r="J773" s="24"/>
      <c r="K773" s="24"/>
    </row>
    <row r="774" spans="1:11" ht="20.100000000000001" customHeight="1">
      <c r="A774" s="31"/>
      <c r="B774" s="32"/>
      <c r="C774" s="32"/>
      <c r="D774" s="32"/>
      <c r="E774" s="21" t="s">
        <v>766</v>
      </c>
      <c r="F774" s="22">
        <v>89</v>
      </c>
      <c r="G774" s="22">
        <v>30</v>
      </c>
      <c r="H774" s="22">
        <v>2670</v>
      </c>
      <c r="I774" s="24"/>
      <c r="J774" s="24"/>
      <c r="K774" s="24"/>
    </row>
    <row r="775" spans="1:11" ht="20.100000000000001" customHeight="1">
      <c r="A775" s="31"/>
      <c r="B775" s="32"/>
      <c r="C775" s="32"/>
      <c r="D775" s="32"/>
      <c r="E775" s="21" t="s">
        <v>767</v>
      </c>
      <c r="F775" s="22">
        <v>300</v>
      </c>
      <c r="G775" s="22">
        <v>30</v>
      </c>
      <c r="H775" s="22">
        <v>9000</v>
      </c>
      <c r="I775" s="24"/>
      <c r="J775" s="24"/>
      <c r="K775" s="24"/>
    </row>
    <row r="776" spans="1:11" ht="20.100000000000001" customHeight="1">
      <c r="A776" s="31"/>
      <c r="B776" s="32"/>
      <c r="C776" s="32"/>
      <c r="D776" s="32"/>
      <c r="E776" s="21" t="s">
        <v>768</v>
      </c>
      <c r="F776" s="22">
        <v>1</v>
      </c>
      <c r="G776" s="22">
        <v>30</v>
      </c>
      <c r="H776" s="22">
        <v>30</v>
      </c>
      <c r="I776" s="24"/>
      <c r="J776" s="24"/>
      <c r="K776" s="24"/>
    </row>
    <row r="777" spans="1:11" ht="20.100000000000001" customHeight="1">
      <c r="A777" s="31"/>
      <c r="B777" s="32"/>
      <c r="C777" s="32"/>
      <c r="D777" s="32"/>
      <c r="E777" s="21" t="s">
        <v>769</v>
      </c>
      <c r="F777" s="22">
        <v>1</v>
      </c>
      <c r="G777" s="22">
        <v>30</v>
      </c>
      <c r="H777" s="22">
        <v>30</v>
      </c>
      <c r="I777" s="24"/>
      <c r="J777" s="24"/>
      <c r="K777" s="24"/>
    </row>
    <row r="778" spans="1:11" ht="20.100000000000001" customHeight="1">
      <c r="A778" s="31"/>
      <c r="B778" s="32"/>
      <c r="C778" s="32"/>
      <c r="D778" s="32"/>
      <c r="E778" s="21" t="s">
        <v>770</v>
      </c>
      <c r="F778" s="22">
        <v>30</v>
      </c>
      <c r="G778" s="22">
        <v>30</v>
      </c>
      <c r="H778" s="22">
        <v>900</v>
      </c>
      <c r="I778" s="24"/>
      <c r="J778" s="24"/>
      <c r="K778" s="24"/>
    </row>
    <row r="779" spans="1:11" ht="20.100000000000001" customHeight="1">
      <c r="A779" s="31"/>
      <c r="B779" s="32"/>
      <c r="C779" s="32"/>
      <c r="D779" s="32"/>
      <c r="E779" s="21" t="s">
        <v>771</v>
      </c>
      <c r="F779" s="22">
        <v>23</v>
      </c>
      <c r="G779" s="22">
        <v>7.6589999999999998</v>
      </c>
      <c r="H779" s="22">
        <v>176.15700000000001</v>
      </c>
      <c r="I779" s="24"/>
      <c r="J779" s="24"/>
      <c r="K779" s="24"/>
    </row>
    <row r="780" spans="1:11" ht="20.100000000000001" customHeight="1">
      <c r="A780" s="31"/>
      <c r="B780" s="32"/>
      <c r="C780" s="32"/>
      <c r="D780" s="32"/>
      <c r="E780" s="21" t="s">
        <v>772</v>
      </c>
      <c r="F780" s="22">
        <v>17</v>
      </c>
      <c r="G780" s="22">
        <v>9.8640000000000008</v>
      </c>
      <c r="H780" s="22">
        <v>167.68799999999999</v>
      </c>
      <c r="I780" s="24"/>
      <c r="J780" s="24"/>
      <c r="K780" s="24"/>
    </row>
    <row r="781" spans="1:11" ht="20.100000000000001" customHeight="1">
      <c r="A781" s="31"/>
      <c r="B781" s="32"/>
      <c r="C781" s="32"/>
      <c r="D781" s="32"/>
      <c r="E781" s="21" t="s">
        <v>773</v>
      </c>
      <c r="F781" s="22">
        <v>125</v>
      </c>
      <c r="G781" s="22">
        <v>15</v>
      </c>
      <c r="H781" s="22">
        <v>1875</v>
      </c>
      <c r="I781" s="24"/>
      <c r="J781" s="24"/>
      <c r="K781" s="24"/>
    </row>
    <row r="782" spans="1:11" ht="20.100000000000001" customHeight="1">
      <c r="A782" s="31"/>
      <c r="B782" s="32"/>
      <c r="C782" s="32"/>
      <c r="D782" s="32"/>
      <c r="E782" s="21" t="s">
        <v>774</v>
      </c>
      <c r="F782" s="22">
        <v>245</v>
      </c>
      <c r="G782" s="22">
        <v>15</v>
      </c>
      <c r="H782" s="22">
        <v>3675</v>
      </c>
      <c r="I782" s="24"/>
      <c r="J782" s="24"/>
      <c r="K782" s="24"/>
    </row>
    <row r="783" spans="1:11" ht="20.100000000000001" customHeight="1">
      <c r="A783" s="31"/>
      <c r="B783" s="32"/>
      <c r="C783" s="32"/>
      <c r="D783" s="32"/>
      <c r="E783" s="21" t="s">
        <v>775</v>
      </c>
      <c r="F783" s="22">
        <v>415</v>
      </c>
      <c r="G783" s="22">
        <v>15</v>
      </c>
      <c r="H783" s="22">
        <v>6225</v>
      </c>
      <c r="I783" s="24"/>
      <c r="J783" s="24"/>
      <c r="K783" s="24"/>
    </row>
    <row r="784" spans="1:11" ht="20.100000000000001" customHeight="1">
      <c r="A784" s="31"/>
      <c r="B784" s="32"/>
      <c r="C784" s="32"/>
      <c r="D784" s="32"/>
      <c r="E784" s="21" t="s">
        <v>776</v>
      </c>
      <c r="F784" s="22">
        <v>79</v>
      </c>
      <c r="G784" s="22">
        <v>15</v>
      </c>
      <c r="H784" s="22">
        <v>1185</v>
      </c>
      <c r="I784" s="24"/>
      <c r="J784" s="24"/>
      <c r="K784" s="24"/>
    </row>
    <row r="785" spans="1:11" ht="20.100000000000001" customHeight="1">
      <c r="A785" s="31"/>
      <c r="B785" s="32"/>
      <c r="C785" s="32"/>
      <c r="D785" s="32"/>
      <c r="E785" s="21" t="s">
        <v>777</v>
      </c>
      <c r="F785" s="22">
        <v>10</v>
      </c>
      <c r="G785" s="22">
        <v>15</v>
      </c>
      <c r="H785" s="22">
        <v>150</v>
      </c>
      <c r="I785" s="24"/>
      <c r="J785" s="24"/>
      <c r="K785" s="24"/>
    </row>
    <row r="786" spans="1:11" ht="20.100000000000001" customHeight="1">
      <c r="A786" s="31"/>
      <c r="B786" s="32"/>
      <c r="C786" s="32"/>
      <c r="D786" s="32"/>
      <c r="E786" s="21" t="s">
        <v>778</v>
      </c>
      <c r="F786" s="22">
        <v>124</v>
      </c>
      <c r="G786" s="22">
        <v>15</v>
      </c>
      <c r="H786" s="22">
        <v>1860</v>
      </c>
      <c r="I786" s="24"/>
      <c r="J786" s="24"/>
      <c r="K786" s="24"/>
    </row>
    <row r="787" spans="1:11" ht="20.100000000000001" customHeight="1">
      <c r="A787" s="31"/>
      <c r="B787" s="32"/>
      <c r="C787" s="32"/>
      <c r="D787" s="32"/>
      <c r="E787" s="21" t="s">
        <v>779</v>
      </c>
      <c r="F787" s="22">
        <v>70</v>
      </c>
      <c r="G787" s="22">
        <v>15</v>
      </c>
      <c r="H787" s="22">
        <v>1050</v>
      </c>
      <c r="I787" s="24"/>
      <c r="J787" s="24"/>
      <c r="K787" s="24"/>
    </row>
    <row r="788" spans="1:11" ht="20.100000000000001" customHeight="1">
      <c r="A788" s="31"/>
      <c r="B788" s="32"/>
      <c r="C788" s="32"/>
      <c r="D788" s="32"/>
      <c r="E788" s="21" t="s">
        <v>780</v>
      </c>
      <c r="F788" s="22">
        <v>26</v>
      </c>
      <c r="G788" s="22">
        <v>26.541</v>
      </c>
      <c r="H788" s="22">
        <v>690.06600000000003</v>
      </c>
      <c r="I788" s="24"/>
      <c r="J788" s="24"/>
      <c r="K788" s="24"/>
    </row>
    <row r="789" spans="1:11" ht="20.100000000000001" customHeight="1">
      <c r="A789" s="31"/>
      <c r="B789" s="32"/>
      <c r="C789" s="32"/>
      <c r="D789" s="32"/>
      <c r="E789" s="21" t="s">
        <v>781</v>
      </c>
      <c r="F789" s="22">
        <v>146</v>
      </c>
      <c r="G789" s="22">
        <v>30</v>
      </c>
      <c r="H789" s="22">
        <v>4380</v>
      </c>
      <c r="I789" s="24"/>
      <c r="J789" s="24"/>
      <c r="K789" s="24"/>
    </row>
    <row r="790" spans="1:11" ht="20.100000000000001" customHeight="1">
      <c r="A790" s="31"/>
      <c r="B790" s="32"/>
      <c r="C790" s="32"/>
      <c r="D790" s="32"/>
      <c r="E790" s="21" t="s">
        <v>782</v>
      </c>
      <c r="F790" s="22">
        <v>208</v>
      </c>
      <c r="G790" s="22">
        <v>30</v>
      </c>
      <c r="H790" s="22">
        <v>6240</v>
      </c>
      <c r="I790" s="24"/>
      <c r="J790" s="24"/>
      <c r="K790" s="24"/>
    </row>
    <row r="791" spans="1:11" ht="20.100000000000001" customHeight="1">
      <c r="A791" s="31"/>
      <c r="B791" s="32"/>
      <c r="C791" s="32"/>
      <c r="D791" s="32"/>
      <c r="E791" s="21" t="s">
        <v>783</v>
      </c>
      <c r="F791" s="22">
        <v>21</v>
      </c>
      <c r="G791" s="22">
        <v>30</v>
      </c>
      <c r="H791" s="22">
        <v>630</v>
      </c>
      <c r="I791" s="24"/>
      <c r="J791" s="24"/>
      <c r="K791" s="24"/>
    </row>
    <row r="792" spans="1:11" ht="20.100000000000001" customHeight="1">
      <c r="A792" s="31"/>
      <c r="B792" s="32"/>
      <c r="C792" s="32"/>
      <c r="D792" s="32"/>
      <c r="E792" s="21" t="s">
        <v>784</v>
      </c>
      <c r="F792" s="22">
        <v>1</v>
      </c>
      <c r="G792" s="22">
        <v>30</v>
      </c>
      <c r="H792" s="22">
        <v>30</v>
      </c>
      <c r="I792" s="24"/>
      <c r="J792" s="24"/>
      <c r="K792" s="24"/>
    </row>
    <row r="793" spans="1:11" ht="20.100000000000001" customHeight="1">
      <c r="A793" s="31"/>
      <c r="B793" s="32"/>
      <c r="C793" s="32"/>
      <c r="D793" s="32"/>
      <c r="E793" s="21" t="s">
        <v>785</v>
      </c>
      <c r="F793" s="22">
        <v>323</v>
      </c>
      <c r="G793" s="22">
        <v>30</v>
      </c>
      <c r="H793" s="22">
        <v>9690</v>
      </c>
      <c r="I793" s="24"/>
      <c r="J793" s="24"/>
      <c r="K793" s="24"/>
    </row>
    <row r="794" spans="1:11" ht="20.100000000000001" customHeight="1">
      <c r="A794" s="31"/>
      <c r="B794" s="32"/>
      <c r="C794" s="32"/>
      <c r="D794" s="32"/>
      <c r="E794" s="21" t="s">
        <v>786</v>
      </c>
      <c r="F794" s="22">
        <v>207</v>
      </c>
      <c r="G794" s="22">
        <v>30</v>
      </c>
      <c r="H794" s="22">
        <v>6210</v>
      </c>
      <c r="I794" s="24"/>
      <c r="J794" s="24"/>
      <c r="K794" s="24"/>
    </row>
    <row r="795" spans="1:11" ht="20.100000000000001" customHeight="1">
      <c r="A795" s="31"/>
      <c r="B795" s="32"/>
      <c r="C795" s="32"/>
      <c r="D795" s="32"/>
      <c r="E795" s="21" t="s">
        <v>787</v>
      </c>
      <c r="F795" s="22">
        <v>140</v>
      </c>
      <c r="G795" s="22">
        <v>30</v>
      </c>
      <c r="H795" s="22">
        <v>4200</v>
      </c>
      <c r="I795" s="24"/>
      <c r="J795" s="24"/>
      <c r="K795" s="24"/>
    </row>
    <row r="796" spans="1:11" ht="20.100000000000001" customHeight="1">
      <c r="A796" s="31"/>
      <c r="B796" s="32"/>
      <c r="C796" s="32"/>
      <c r="D796" s="32"/>
      <c r="E796" s="21" t="s">
        <v>788</v>
      </c>
      <c r="F796" s="22">
        <v>545</v>
      </c>
      <c r="G796" s="22">
        <v>30</v>
      </c>
      <c r="H796" s="22">
        <v>16350</v>
      </c>
      <c r="I796" s="24"/>
      <c r="J796" s="24"/>
      <c r="K796" s="24"/>
    </row>
    <row r="797" spans="1:11" ht="20.100000000000001" customHeight="1">
      <c r="A797" s="31"/>
      <c r="B797" s="32"/>
      <c r="C797" s="32"/>
      <c r="D797" s="32"/>
      <c r="E797" s="21" t="s">
        <v>789</v>
      </c>
      <c r="F797" s="22">
        <v>53</v>
      </c>
      <c r="G797" s="22">
        <v>30</v>
      </c>
      <c r="H797" s="22">
        <v>1590</v>
      </c>
      <c r="I797" s="24"/>
      <c r="J797" s="24"/>
      <c r="K797" s="24"/>
    </row>
    <row r="798" spans="1:11" ht="20.100000000000001" customHeight="1">
      <c r="A798" s="31"/>
      <c r="B798" s="32"/>
      <c r="C798" s="32"/>
      <c r="D798" s="32"/>
      <c r="E798" s="21" t="s">
        <v>790</v>
      </c>
      <c r="F798" s="22">
        <v>11</v>
      </c>
      <c r="G798" s="22">
        <v>30</v>
      </c>
      <c r="H798" s="22">
        <v>330</v>
      </c>
      <c r="I798" s="24"/>
      <c r="J798" s="24"/>
      <c r="K798" s="24"/>
    </row>
    <row r="799" spans="1:11" ht="20.100000000000001" customHeight="1">
      <c r="A799" s="31"/>
      <c r="B799" s="32"/>
      <c r="C799" s="32"/>
      <c r="D799" s="32"/>
      <c r="E799" s="21" t="s">
        <v>791</v>
      </c>
      <c r="F799" s="22">
        <v>1</v>
      </c>
      <c r="G799" s="22">
        <v>30</v>
      </c>
      <c r="H799" s="22">
        <v>30</v>
      </c>
      <c r="I799" s="24"/>
      <c r="J799" s="24"/>
      <c r="K799" s="24"/>
    </row>
    <row r="800" spans="1:11" ht="20.100000000000001" customHeight="1">
      <c r="A800" s="31"/>
      <c r="B800" s="32"/>
      <c r="C800" s="32"/>
      <c r="D800" s="32"/>
      <c r="E800" s="21" t="s">
        <v>792</v>
      </c>
      <c r="F800" s="22">
        <v>42</v>
      </c>
      <c r="G800" s="22">
        <v>30</v>
      </c>
      <c r="H800" s="22">
        <v>1260</v>
      </c>
      <c r="I800" s="24"/>
      <c r="J800" s="24"/>
      <c r="K800" s="24"/>
    </row>
    <row r="801" spans="1:11" ht="20.100000000000001" customHeight="1">
      <c r="A801" s="31"/>
      <c r="B801" s="32"/>
      <c r="C801" s="32"/>
      <c r="D801" s="32"/>
      <c r="E801" s="21" t="s">
        <v>793</v>
      </c>
      <c r="F801" s="22">
        <v>2</v>
      </c>
      <c r="G801" s="22">
        <v>7.6589999999999998</v>
      </c>
      <c r="H801" s="22">
        <v>15.318</v>
      </c>
      <c r="I801" s="24"/>
      <c r="J801" s="24"/>
      <c r="K801" s="24"/>
    </row>
    <row r="802" spans="1:11" ht="20.100000000000001" customHeight="1">
      <c r="A802" s="31"/>
      <c r="B802" s="32"/>
      <c r="C802" s="32"/>
      <c r="D802" s="32"/>
      <c r="E802" s="21" t="s">
        <v>794</v>
      </c>
      <c r="F802" s="22">
        <v>2</v>
      </c>
      <c r="G802" s="22">
        <v>6.1272000000000002</v>
      </c>
      <c r="H802" s="22">
        <v>12.2544</v>
      </c>
      <c r="I802" s="24"/>
      <c r="J802" s="24"/>
      <c r="K802" s="24"/>
    </row>
    <row r="803" spans="1:11" ht="20.100000000000001" customHeight="1">
      <c r="A803" s="31"/>
      <c r="B803" s="32"/>
      <c r="C803" s="32"/>
      <c r="D803" s="32"/>
      <c r="E803" s="21" t="s">
        <v>795</v>
      </c>
      <c r="F803" s="22">
        <v>1</v>
      </c>
      <c r="G803" s="22">
        <v>30</v>
      </c>
      <c r="H803" s="22">
        <v>30</v>
      </c>
      <c r="I803" s="24"/>
      <c r="J803" s="24"/>
      <c r="K803" s="24"/>
    </row>
    <row r="804" spans="1:11" ht="20.100000000000001" customHeight="1">
      <c r="A804" s="31"/>
      <c r="B804" s="32"/>
      <c r="C804" s="32"/>
      <c r="D804" s="32"/>
      <c r="E804" s="21" t="s">
        <v>796</v>
      </c>
      <c r="F804" s="22">
        <v>29</v>
      </c>
      <c r="G804" s="22">
        <v>30</v>
      </c>
      <c r="H804" s="22">
        <v>870</v>
      </c>
      <c r="I804" s="24"/>
      <c r="J804" s="24"/>
      <c r="K804" s="24"/>
    </row>
    <row r="805" spans="1:11" ht="20.100000000000001" customHeight="1">
      <c r="A805" s="31"/>
      <c r="B805" s="32"/>
      <c r="C805" s="32"/>
      <c r="D805" s="32"/>
      <c r="E805" s="21" t="s">
        <v>797</v>
      </c>
      <c r="F805" s="22">
        <v>74</v>
      </c>
      <c r="G805" s="22">
        <v>30</v>
      </c>
      <c r="H805" s="22">
        <v>2220</v>
      </c>
      <c r="I805" s="24"/>
      <c r="J805" s="24"/>
      <c r="K805" s="24"/>
    </row>
    <row r="806" spans="1:11" ht="20.100000000000001" customHeight="1">
      <c r="A806" s="31"/>
      <c r="B806" s="32"/>
      <c r="C806" s="32"/>
      <c r="D806" s="32"/>
      <c r="E806" s="21" t="s">
        <v>798</v>
      </c>
      <c r="F806" s="22">
        <v>531</v>
      </c>
      <c r="G806" s="22">
        <v>30</v>
      </c>
      <c r="H806" s="22">
        <v>15930</v>
      </c>
      <c r="I806" s="24"/>
      <c r="J806" s="24"/>
      <c r="K806" s="24"/>
    </row>
    <row r="807" spans="1:11" ht="20.100000000000001" customHeight="1">
      <c r="A807" s="31"/>
      <c r="B807" s="32"/>
      <c r="C807" s="32"/>
      <c r="D807" s="32"/>
      <c r="E807" s="21" t="s">
        <v>799</v>
      </c>
      <c r="F807" s="22">
        <v>5</v>
      </c>
      <c r="G807" s="22">
        <v>7.6589999999999998</v>
      </c>
      <c r="H807" s="22">
        <v>38.295000000000002</v>
      </c>
      <c r="I807" s="24"/>
      <c r="J807" s="24"/>
      <c r="K807" s="24"/>
    </row>
    <row r="808" spans="1:11" ht="20.100000000000001" customHeight="1">
      <c r="A808" s="31"/>
      <c r="B808" s="32"/>
      <c r="C808" s="32"/>
      <c r="D808" s="32"/>
      <c r="E808" s="21" t="s">
        <v>800</v>
      </c>
      <c r="F808" s="22">
        <v>475</v>
      </c>
      <c r="G808" s="22">
        <v>15</v>
      </c>
      <c r="H808" s="22">
        <v>7125</v>
      </c>
      <c r="I808" s="24"/>
      <c r="J808" s="24"/>
      <c r="K808" s="24"/>
    </row>
    <row r="809" spans="1:11" ht="20.100000000000001" customHeight="1">
      <c r="A809" s="31"/>
      <c r="B809" s="32"/>
      <c r="C809" s="32"/>
      <c r="D809" s="32"/>
      <c r="E809" s="21" t="s">
        <v>801</v>
      </c>
      <c r="F809" s="22">
        <v>216</v>
      </c>
      <c r="G809" s="22">
        <v>15</v>
      </c>
      <c r="H809" s="22">
        <v>3240</v>
      </c>
      <c r="I809" s="24"/>
      <c r="J809" s="24"/>
      <c r="K809" s="24"/>
    </row>
    <row r="810" spans="1:11" ht="20.100000000000001" customHeight="1">
      <c r="A810" s="31"/>
      <c r="B810" s="32"/>
      <c r="C810" s="32"/>
      <c r="D810" s="32"/>
      <c r="E810" s="21" t="s">
        <v>802</v>
      </c>
      <c r="F810" s="22">
        <v>45</v>
      </c>
      <c r="G810" s="22">
        <v>15</v>
      </c>
      <c r="H810" s="22">
        <v>675</v>
      </c>
      <c r="I810" s="24"/>
      <c r="J810" s="24"/>
      <c r="K810" s="24"/>
    </row>
    <row r="811" spans="1:11" ht="20.100000000000001" customHeight="1">
      <c r="A811" s="31"/>
      <c r="B811" s="32"/>
      <c r="C811" s="32"/>
      <c r="D811" s="32"/>
      <c r="E811" s="21" t="s">
        <v>803</v>
      </c>
      <c r="F811" s="22">
        <v>1</v>
      </c>
      <c r="G811" s="22">
        <v>15</v>
      </c>
      <c r="H811" s="22">
        <v>15</v>
      </c>
      <c r="I811" s="24"/>
      <c r="J811" s="24"/>
      <c r="K811" s="24"/>
    </row>
    <row r="812" spans="1:11" ht="20.100000000000001" customHeight="1">
      <c r="A812" s="31"/>
      <c r="B812" s="32"/>
      <c r="C812" s="32"/>
      <c r="D812" s="32"/>
      <c r="E812" s="21" t="s">
        <v>804</v>
      </c>
      <c r="F812" s="22">
        <v>8</v>
      </c>
      <c r="G812" s="22">
        <v>30</v>
      </c>
      <c r="H812" s="22">
        <v>240</v>
      </c>
      <c r="I812" s="24"/>
      <c r="J812" s="24"/>
      <c r="K812" s="24"/>
    </row>
    <row r="813" spans="1:11" ht="20.100000000000001" customHeight="1">
      <c r="A813" s="31"/>
      <c r="B813" s="32"/>
      <c r="C813" s="32"/>
      <c r="D813" s="32"/>
      <c r="E813" s="21" t="s">
        <v>805</v>
      </c>
      <c r="F813" s="22">
        <v>26</v>
      </c>
      <c r="G813" s="22">
        <v>15</v>
      </c>
      <c r="H813" s="22">
        <v>390</v>
      </c>
      <c r="I813" s="24"/>
      <c r="J813" s="24"/>
      <c r="K813" s="24"/>
    </row>
    <row r="814" spans="1:11" ht="20.100000000000001" customHeight="1">
      <c r="A814" s="31"/>
      <c r="B814" s="32"/>
      <c r="C814" s="32"/>
      <c r="D814" s="32"/>
      <c r="E814" s="21" t="s">
        <v>806</v>
      </c>
      <c r="F814" s="22">
        <v>1</v>
      </c>
      <c r="G814" s="22">
        <v>9</v>
      </c>
      <c r="H814" s="22">
        <v>9</v>
      </c>
      <c r="I814" s="24"/>
      <c r="J814" s="24"/>
      <c r="K814" s="24"/>
    </row>
    <row r="815" spans="1:11" ht="20.100000000000001" customHeight="1">
      <c r="A815" s="31"/>
      <c r="B815" s="32"/>
      <c r="C815" s="32"/>
      <c r="D815" s="32"/>
      <c r="E815" s="21" t="s">
        <v>807</v>
      </c>
      <c r="F815" s="22">
        <v>163</v>
      </c>
      <c r="G815" s="22">
        <v>9</v>
      </c>
      <c r="H815" s="22">
        <v>1467</v>
      </c>
      <c r="I815" s="24"/>
      <c r="J815" s="24"/>
      <c r="K815" s="24"/>
    </row>
    <row r="816" spans="1:11" ht="20.100000000000001" customHeight="1">
      <c r="A816" s="31"/>
      <c r="B816" s="32"/>
      <c r="C816" s="32"/>
      <c r="D816" s="32"/>
      <c r="E816" s="21" t="s">
        <v>808</v>
      </c>
      <c r="F816" s="22">
        <v>199</v>
      </c>
      <c r="G816" s="22">
        <v>9</v>
      </c>
      <c r="H816" s="22">
        <v>1791</v>
      </c>
      <c r="I816" s="24"/>
      <c r="J816" s="24"/>
      <c r="K816" s="24"/>
    </row>
    <row r="817" spans="1:11" ht="20.100000000000001" customHeight="1">
      <c r="A817" s="31"/>
      <c r="B817" s="32"/>
      <c r="C817" s="32"/>
      <c r="D817" s="32"/>
      <c r="E817" s="21" t="s">
        <v>809</v>
      </c>
      <c r="F817" s="22">
        <v>140</v>
      </c>
      <c r="G817" s="22">
        <v>9</v>
      </c>
      <c r="H817" s="22">
        <v>1260</v>
      </c>
      <c r="I817" s="24"/>
      <c r="J817" s="24"/>
      <c r="K817" s="24"/>
    </row>
    <row r="818" spans="1:11" ht="20.100000000000001" customHeight="1">
      <c r="A818" s="31"/>
      <c r="B818" s="32"/>
      <c r="C818" s="32"/>
      <c r="D818" s="32"/>
      <c r="E818" s="21" t="s">
        <v>810</v>
      </c>
      <c r="F818" s="22">
        <v>28</v>
      </c>
      <c r="G818" s="22">
        <v>9</v>
      </c>
      <c r="H818" s="22">
        <v>252</v>
      </c>
      <c r="I818" s="24"/>
      <c r="J818" s="24"/>
      <c r="K818" s="24"/>
    </row>
    <row r="819" spans="1:11" ht="20.100000000000001" customHeight="1">
      <c r="A819" s="31"/>
      <c r="B819" s="32"/>
      <c r="C819" s="32"/>
      <c r="D819" s="32"/>
      <c r="E819" s="21" t="s">
        <v>811</v>
      </c>
      <c r="F819" s="22">
        <v>21</v>
      </c>
      <c r="G819" s="22">
        <v>9</v>
      </c>
      <c r="H819" s="22">
        <v>189</v>
      </c>
      <c r="I819" s="24"/>
      <c r="J819" s="24"/>
      <c r="K819" s="24"/>
    </row>
    <row r="820" spans="1:11" ht="20.100000000000001" customHeight="1">
      <c r="A820" s="31"/>
      <c r="B820" s="32"/>
      <c r="C820" s="32"/>
      <c r="D820" s="32"/>
      <c r="E820" s="21" t="s">
        <v>812</v>
      </c>
      <c r="F820" s="22">
        <v>28</v>
      </c>
      <c r="G820" s="22">
        <v>20</v>
      </c>
      <c r="H820" s="22">
        <v>560</v>
      </c>
      <c r="I820" s="24"/>
      <c r="J820" s="24"/>
      <c r="K820" s="24"/>
    </row>
    <row r="821" spans="1:11" ht="20.100000000000001" customHeight="1">
      <c r="A821" s="31"/>
      <c r="B821" s="32"/>
      <c r="C821" s="32"/>
      <c r="D821" s="32"/>
      <c r="E821" s="21" t="s">
        <v>813</v>
      </c>
      <c r="F821" s="22">
        <v>3573</v>
      </c>
      <c r="G821" s="22">
        <v>20</v>
      </c>
      <c r="H821" s="22">
        <v>71460</v>
      </c>
      <c r="I821" s="24"/>
      <c r="J821" s="24"/>
      <c r="K821" s="24"/>
    </row>
    <row r="822" spans="1:11" ht="20.100000000000001" customHeight="1">
      <c r="A822" s="31">
        <v>19</v>
      </c>
      <c r="B822" s="32" t="s">
        <v>733</v>
      </c>
      <c r="C822" s="32">
        <v>5</v>
      </c>
      <c r="D822" s="32" t="s">
        <v>754</v>
      </c>
      <c r="E822" s="21" t="s">
        <v>814</v>
      </c>
      <c r="F822" s="22">
        <v>2443</v>
      </c>
      <c r="G822" s="22">
        <v>20</v>
      </c>
      <c r="H822" s="22">
        <v>48860</v>
      </c>
      <c r="I822" s="24"/>
      <c r="J822" s="24"/>
      <c r="K822" s="24"/>
    </row>
    <row r="823" spans="1:11" ht="20.100000000000001" customHeight="1">
      <c r="A823" s="31"/>
      <c r="B823" s="32"/>
      <c r="C823" s="32"/>
      <c r="D823" s="32"/>
      <c r="E823" s="21" t="s">
        <v>815</v>
      </c>
      <c r="F823" s="22">
        <v>1256</v>
      </c>
      <c r="G823" s="22">
        <v>20</v>
      </c>
      <c r="H823" s="22">
        <v>25120</v>
      </c>
      <c r="I823" s="24"/>
      <c r="J823" s="24"/>
      <c r="K823" s="24"/>
    </row>
    <row r="824" spans="1:11" ht="20.100000000000001" customHeight="1">
      <c r="A824" s="31"/>
      <c r="B824" s="32"/>
      <c r="C824" s="32"/>
      <c r="D824" s="32"/>
      <c r="E824" s="21" t="s">
        <v>816</v>
      </c>
      <c r="F824" s="22">
        <v>1187</v>
      </c>
      <c r="G824" s="22">
        <v>20</v>
      </c>
      <c r="H824" s="22">
        <v>23740</v>
      </c>
      <c r="I824" s="24"/>
      <c r="J824" s="24"/>
      <c r="K824" s="24"/>
    </row>
    <row r="825" spans="1:11" ht="20.100000000000001" customHeight="1">
      <c r="A825" s="31"/>
      <c r="B825" s="32"/>
      <c r="C825" s="32"/>
      <c r="D825" s="32"/>
      <c r="E825" s="21" t="s">
        <v>817</v>
      </c>
      <c r="F825" s="22">
        <v>197</v>
      </c>
      <c r="G825" s="22">
        <v>20</v>
      </c>
      <c r="H825" s="22">
        <v>3940</v>
      </c>
      <c r="I825" s="24"/>
      <c r="J825" s="24"/>
      <c r="K825" s="24"/>
    </row>
    <row r="826" spans="1:11" ht="20.100000000000001" customHeight="1">
      <c r="A826" s="31"/>
      <c r="B826" s="32"/>
      <c r="C826" s="32"/>
      <c r="D826" s="32"/>
      <c r="E826" s="21" t="s">
        <v>818</v>
      </c>
      <c r="F826" s="22">
        <v>138</v>
      </c>
      <c r="G826" s="22">
        <v>20</v>
      </c>
      <c r="H826" s="22">
        <v>2760</v>
      </c>
      <c r="I826" s="24"/>
      <c r="J826" s="24"/>
      <c r="K826" s="24"/>
    </row>
    <row r="827" spans="1:11" ht="20.100000000000001" customHeight="1">
      <c r="A827" s="31"/>
      <c r="B827" s="32"/>
      <c r="C827" s="32"/>
      <c r="D827" s="32"/>
      <c r="E827" s="21" t="s">
        <v>819</v>
      </c>
      <c r="F827" s="22">
        <v>31</v>
      </c>
      <c r="G827" s="22">
        <v>20</v>
      </c>
      <c r="H827" s="22">
        <v>620</v>
      </c>
      <c r="I827" s="24"/>
      <c r="J827" s="24"/>
      <c r="K827" s="24"/>
    </row>
    <row r="828" spans="1:11" ht="20.100000000000001" customHeight="1">
      <c r="A828" s="31"/>
      <c r="B828" s="32"/>
      <c r="C828" s="32"/>
      <c r="D828" s="32"/>
      <c r="E828" s="21" t="s">
        <v>820</v>
      </c>
      <c r="F828" s="22">
        <v>109</v>
      </c>
      <c r="G828" s="22">
        <v>20</v>
      </c>
      <c r="H828" s="22">
        <v>2180</v>
      </c>
      <c r="I828" s="24"/>
      <c r="J828" s="24"/>
      <c r="K828" s="24"/>
    </row>
    <row r="829" spans="1:11" ht="20.100000000000001" customHeight="1">
      <c r="A829" s="31"/>
      <c r="B829" s="32"/>
      <c r="C829" s="32"/>
      <c r="D829" s="32"/>
      <c r="E829" s="21" t="s">
        <v>821</v>
      </c>
      <c r="F829" s="22">
        <v>70</v>
      </c>
      <c r="G829" s="22">
        <v>20</v>
      </c>
      <c r="H829" s="22">
        <v>1400</v>
      </c>
      <c r="I829" s="24"/>
      <c r="J829" s="24"/>
      <c r="K829" s="24"/>
    </row>
    <row r="830" spans="1:11" ht="20.100000000000001" customHeight="1">
      <c r="A830" s="31"/>
      <c r="B830" s="32"/>
      <c r="C830" s="32"/>
      <c r="D830" s="32"/>
      <c r="E830" s="21" t="s">
        <v>822</v>
      </c>
      <c r="F830" s="22">
        <v>19</v>
      </c>
      <c r="G830" s="22">
        <v>12</v>
      </c>
      <c r="H830" s="22">
        <v>228</v>
      </c>
      <c r="I830" s="24"/>
      <c r="J830" s="24"/>
      <c r="K830" s="24"/>
    </row>
    <row r="831" spans="1:11" ht="20.100000000000001" customHeight="1">
      <c r="A831" s="31"/>
      <c r="B831" s="32"/>
      <c r="C831" s="32"/>
      <c r="D831" s="32"/>
      <c r="E831" s="21" t="s">
        <v>823</v>
      </c>
      <c r="F831" s="22">
        <v>6</v>
      </c>
      <c r="G831" s="22">
        <v>20</v>
      </c>
      <c r="H831" s="22">
        <v>120</v>
      </c>
      <c r="I831" s="24"/>
      <c r="J831" s="24"/>
      <c r="K831" s="24"/>
    </row>
    <row r="832" spans="1:11" ht="20.100000000000001" customHeight="1">
      <c r="A832" s="31"/>
      <c r="B832" s="32"/>
      <c r="C832" s="32"/>
      <c r="D832" s="32"/>
      <c r="E832" s="21" t="s">
        <v>824</v>
      </c>
      <c r="F832" s="22">
        <v>45</v>
      </c>
      <c r="G832" s="22">
        <v>20</v>
      </c>
      <c r="H832" s="22">
        <v>900</v>
      </c>
      <c r="I832" s="24"/>
      <c r="J832" s="24"/>
      <c r="K832" s="24"/>
    </row>
    <row r="833" spans="1:11" ht="20.100000000000001" customHeight="1">
      <c r="A833" s="31"/>
      <c r="B833" s="32"/>
      <c r="C833" s="32"/>
      <c r="D833" s="32"/>
      <c r="E833" s="21" t="s">
        <v>825</v>
      </c>
      <c r="F833" s="22">
        <v>88</v>
      </c>
      <c r="G833" s="22">
        <v>20</v>
      </c>
      <c r="H833" s="22">
        <v>1760</v>
      </c>
      <c r="I833" s="24"/>
      <c r="J833" s="24"/>
      <c r="K833" s="24"/>
    </row>
    <row r="834" spans="1:11" ht="20.100000000000001" customHeight="1">
      <c r="A834" s="31"/>
      <c r="B834" s="32"/>
      <c r="C834" s="32"/>
      <c r="D834" s="32"/>
      <c r="E834" s="21" t="s">
        <v>826</v>
      </c>
      <c r="F834" s="22">
        <v>13</v>
      </c>
      <c r="G834" s="22">
        <v>20</v>
      </c>
      <c r="H834" s="22">
        <v>260</v>
      </c>
      <c r="I834" s="24"/>
      <c r="J834" s="24"/>
      <c r="K834" s="24"/>
    </row>
    <row r="835" spans="1:11" ht="20.100000000000001" customHeight="1">
      <c r="A835" s="31"/>
      <c r="B835" s="32"/>
      <c r="C835" s="32"/>
      <c r="D835" s="32"/>
      <c r="E835" s="21" t="s">
        <v>827</v>
      </c>
      <c r="F835" s="22">
        <v>2</v>
      </c>
      <c r="G835" s="22">
        <v>7.7868000000000004</v>
      </c>
      <c r="H835" s="22">
        <v>15.573600000000001</v>
      </c>
      <c r="I835" s="24"/>
      <c r="J835" s="24"/>
      <c r="K835" s="24"/>
    </row>
    <row r="836" spans="1:11" ht="20.100000000000001" customHeight="1">
      <c r="A836" s="31"/>
      <c r="B836" s="32"/>
      <c r="C836" s="32"/>
      <c r="D836" s="32"/>
      <c r="E836" s="21" t="s">
        <v>828</v>
      </c>
      <c r="F836" s="22">
        <v>153</v>
      </c>
      <c r="G836" s="22">
        <v>20</v>
      </c>
      <c r="H836" s="22">
        <v>3060</v>
      </c>
      <c r="I836" s="24"/>
      <c r="J836" s="24"/>
      <c r="K836" s="24"/>
    </row>
    <row r="837" spans="1:11" ht="20.100000000000001" customHeight="1">
      <c r="A837" s="31"/>
      <c r="B837" s="32"/>
      <c r="C837" s="32"/>
      <c r="D837" s="32"/>
      <c r="E837" s="21" t="s">
        <v>829</v>
      </c>
      <c r="F837" s="22">
        <v>2</v>
      </c>
      <c r="G837" s="22">
        <v>20</v>
      </c>
      <c r="H837" s="22">
        <v>40</v>
      </c>
      <c r="I837" s="24"/>
      <c r="J837" s="24"/>
      <c r="K837" s="24"/>
    </row>
    <row r="838" spans="1:11" ht="20.100000000000001" customHeight="1">
      <c r="A838" s="31"/>
      <c r="B838" s="32"/>
      <c r="C838" s="32"/>
      <c r="D838" s="32"/>
      <c r="E838" s="21" t="s">
        <v>830</v>
      </c>
      <c r="F838" s="22">
        <v>40</v>
      </c>
      <c r="G838" s="22">
        <v>20</v>
      </c>
      <c r="H838" s="22">
        <v>800</v>
      </c>
      <c r="I838" s="24"/>
      <c r="J838" s="24"/>
      <c r="K838" s="24"/>
    </row>
    <row r="839" spans="1:11" ht="20.100000000000001" customHeight="1">
      <c r="A839" s="31"/>
      <c r="B839" s="32"/>
      <c r="C839" s="32"/>
      <c r="D839" s="32"/>
      <c r="E839" s="21" t="s">
        <v>831</v>
      </c>
      <c r="F839" s="22">
        <v>1</v>
      </c>
      <c r="G839" s="22">
        <v>20</v>
      </c>
      <c r="H839" s="22">
        <v>20</v>
      </c>
      <c r="I839" s="24"/>
      <c r="J839" s="24"/>
      <c r="K839" s="24"/>
    </row>
    <row r="840" spans="1:11" ht="20.100000000000001" customHeight="1">
      <c r="A840" s="31"/>
      <c r="B840" s="32"/>
      <c r="C840" s="32"/>
      <c r="D840" s="32"/>
      <c r="E840" s="21" t="s">
        <v>832</v>
      </c>
      <c r="F840" s="22">
        <v>118</v>
      </c>
      <c r="G840" s="22">
        <v>20</v>
      </c>
      <c r="H840" s="22">
        <v>2360</v>
      </c>
      <c r="I840" s="24"/>
      <c r="J840" s="24"/>
      <c r="K840" s="24"/>
    </row>
    <row r="841" spans="1:11" ht="20.100000000000001" customHeight="1">
      <c r="A841" s="31"/>
      <c r="B841" s="32"/>
      <c r="C841" s="32"/>
      <c r="D841" s="32"/>
      <c r="E841" s="21" t="s">
        <v>833</v>
      </c>
      <c r="F841" s="22">
        <v>1</v>
      </c>
      <c r="G841" s="22">
        <v>20</v>
      </c>
      <c r="H841" s="22">
        <v>20</v>
      </c>
      <c r="I841" s="24"/>
      <c r="J841" s="24"/>
      <c r="K841" s="24"/>
    </row>
    <row r="842" spans="1:11" ht="20.100000000000001" customHeight="1">
      <c r="A842" s="31"/>
      <c r="B842" s="32"/>
      <c r="C842" s="32"/>
      <c r="D842" s="32"/>
      <c r="E842" s="21" t="s">
        <v>834</v>
      </c>
      <c r="F842" s="22">
        <v>1</v>
      </c>
      <c r="G842" s="22">
        <v>20</v>
      </c>
      <c r="H842" s="22">
        <v>20</v>
      </c>
      <c r="I842" s="24"/>
      <c r="J842" s="24"/>
      <c r="K842" s="24"/>
    </row>
    <row r="843" spans="1:11" ht="20.100000000000001" customHeight="1">
      <c r="A843" s="31"/>
      <c r="B843" s="32"/>
      <c r="C843" s="32"/>
      <c r="D843" s="32"/>
      <c r="E843" s="21" t="s">
        <v>835</v>
      </c>
      <c r="F843" s="22">
        <v>299</v>
      </c>
      <c r="G843" s="22">
        <v>20</v>
      </c>
      <c r="H843" s="22">
        <v>5980</v>
      </c>
      <c r="I843" s="24"/>
      <c r="J843" s="24"/>
      <c r="K843" s="24"/>
    </row>
    <row r="844" spans="1:11" ht="20.100000000000001" customHeight="1">
      <c r="A844" s="31"/>
      <c r="B844" s="32"/>
      <c r="C844" s="32"/>
      <c r="D844" s="32"/>
      <c r="E844" s="21" t="s">
        <v>836</v>
      </c>
      <c r="F844" s="22">
        <v>145</v>
      </c>
      <c r="G844" s="22">
        <v>20</v>
      </c>
      <c r="H844" s="22">
        <v>2900</v>
      </c>
      <c r="I844" s="24"/>
      <c r="J844" s="24"/>
      <c r="K844" s="24"/>
    </row>
    <row r="845" spans="1:11" ht="20.100000000000001" customHeight="1">
      <c r="A845" s="31"/>
      <c r="B845" s="32"/>
      <c r="C845" s="32"/>
      <c r="D845" s="32"/>
      <c r="E845" s="21" t="s">
        <v>837</v>
      </c>
      <c r="F845" s="22">
        <v>11</v>
      </c>
      <c r="G845" s="22">
        <v>20</v>
      </c>
      <c r="H845" s="22">
        <v>220</v>
      </c>
      <c r="I845" s="24"/>
      <c r="J845" s="24"/>
      <c r="K845" s="24"/>
    </row>
    <row r="846" spans="1:11" ht="20.100000000000001" customHeight="1">
      <c r="A846" s="31"/>
      <c r="B846" s="32"/>
      <c r="C846" s="32"/>
      <c r="D846" s="32"/>
      <c r="E846" s="21" t="s">
        <v>838</v>
      </c>
      <c r="F846" s="22">
        <v>27</v>
      </c>
      <c r="G846" s="22">
        <v>6.4889999999999999</v>
      </c>
      <c r="H846" s="22">
        <v>175.203</v>
      </c>
      <c r="I846" s="24"/>
      <c r="J846" s="24"/>
      <c r="K846" s="24"/>
    </row>
    <row r="847" spans="1:11" ht="20.100000000000001" customHeight="1">
      <c r="A847" s="31"/>
      <c r="B847" s="32"/>
      <c r="C847" s="32"/>
      <c r="D847" s="32"/>
      <c r="E847" s="21" t="s">
        <v>839</v>
      </c>
      <c r="F847" s="22">
        <v>109</v>
      </c>
      <c r="G847" s="22">
        <v>8.3879999999999999</v>
      </c>
      <c r="H847" s="22">
        <v>914.29200000000003</v>
      </c>
      <c r="I847" s="24"/>
      <c r="J847" s="24"/>
      <c r="K847" s="24"/>
    </row>
    <row r="848" spans="1:11" ht="20.100000000000001" customHeight="1">
      <c r="A848" s="31"/>
      <c r="B848" s="32"/>
      <c r="C848" s="32"/>
      <c r="D848" s="32"/>
      <c r="E848" s="21" t="s">
        <v>840</v>
      </c>
      <c r="F848" s="22">
        <v>3</v>
      </c>
      <c r="G848" s="22">
        <v>9</v>
      </c>
      <c r="H848" s="22">
        <v>27</v>
      </c>
      <c r="I848" s="24"/>
      <c r="J848" s="24"/>
      <c r="K848" s="24"/>
    </row>
    <row r="849" spans="1:11" ht="20.100000000000001" customHeight="1">
      <c r="A849" s="31"/>
      <c r="B849" s="32"/>
      <c r="C849" s="32"/>
      <c r="D849" s="32"/>
      <c r="E849" s="21" t="s">
        <v>841</v>
      </c>
      <c r="F849" s="22">
        <v>98</v>
      </c>
      <c r="G849" s="22">
        <v>9</v>
      </c>
      <c r="H849" s="22">
        <v>882</v>
      </c>
      <c r="I849" s="24"/>
      <c r="J849" s="24"/>
      <c r="K849" s="24"/>
    </row>
    <row r="850" spans="1:11" ht="20.100000000000001" customHeight="1">
      <c r="A850" s="31"/>
      <c r="B850" s="32"/>
      <c r="C850" s="32"/>
      <c r="D850" s="32"/>
      <c r="E850" s="21" t="s">
        <v>842</v>
      </c>
      <c r="F850" s="22">
        <v>355</v>
      </c>
      <c r="G850" s="22">
        <v>9</v>
      </c>
      <c r="H850" s="22">
        <v>3195</v>
      </c>
      <c r="I850" s="24"/>
      <c r="J850" s="24"/>
      <c r="K850" s="24"/>
    </row>
    <row r="851" spans="1:11" ht="20.100000000000001" customHeight="1">
      <c r="A851" s="31"/>
      <c r="B851" s="32"/>
      <c r="C851" s="32"/>
      <c r="D851" s="32"/>
      <c r="E851" s="21" t="s">
        <v>843</v>
      </c>
      <c r="F851" s="22">
        <v>2</v>
      </c>
      <c r="G851" s="22">
        <v>6.6336000000000004</v>
      </c>
      <c r="H851" s="22">
        <v>13.267200000000001</v>
      </c>
      <c r="I851" s="24"/>
      <c r="J851" s="24"/>
      <c r="K851" s="24"/>
    </row>
    <row r="852" spans="1:11" ht="20.100000000000001" customHeight="1">
      <c r="A852" s="31"/>
      <c r="B852" s="32"/>
      <c r="C852" s="32"/>
      <c r="D852" s="32"/>
      <c r="E852" s="21" t="s">
        <v>844</v>
      </c>
      <c r="F852" s="22">
        <v>2</v>
      </c>
      <c r="G852" s="22">
        <v>9</v>
      </c>
      <c r="H852" s="22">
        <v>18</v>
      </c>
      <c r="I852" s="24"/>
      <c r="J852" s="24"/>
      <c r="K852" s="24"/>
    </row>
    <row r="853" spans="1:11" ht="20.100000000000001" customHeight="1">
      <c r="A853" s="31"/>
      <c r="B853" s="32"/>
      <c r="C853" s="32"/>
      <c r="D853" s="32"/>
      <c r="E853" s="21" t="s">
        <v>845</v>
      </c>
      <c r="F853" s="22">
        <v>135</v>
      </c>
      <c r="G853" s="22">
        <v>9</v>
      </c>
      <c r="H853" s="22">
        <v>1215</v>
      </c>
      <c r="I853" s="24"/>
      <c r="J853" s="24"/>
      <c r="K853" s="24"/>
    </row>
    <row r="854" spans="1:11" ht="20.100000000000001" customHeight="1">
      <c r="A854" s="31"/>
      <c r="B854" s="32"/>
      <c r="C854" s="32"/>
      <c r="D854" s="32"/>
      <c r="E854" s="21" t="s">
        <v>846</v>
      </c>
      <c r="F854" s="22">
        <v>202</v>
      </c>
      <c r="G854" s="22">
        <v>9</v>
      </c>
      <c r="H854" s="22">
        <v>1818</v>
      </c>
      <c r="I854" s="24"/>
      <c r="J854" s="24"/>
      <c r="K854" s="24"/>
    </row>
    <row r="855" spans="1:11" ht="20.100000000000001" customHeight="1">
      <c r="A855" s="31"/>
      <c r="B855" s="32"/>
      <c r="C855" s="32"/>
      <c r="D855" s="32"/>
      <c r="E855" s="21" t="s">
        <v>847</v>
      </c>
      <c r="F855" s="22">
        <v>20</v>
      </c>
      <c r="G855" s="22">
        <v>20</v>
      </c>
      <c r="H855" s="22">
        <v>400</v>
      </c>
      <c r="I855" s="24"/>
      <c r="J855" s="24"/>
      <c r="K855" s="24"/>
    </row>
    <row r="856" spans="1:11" ht="20.100000000000001" customHeight="1">
      <c r="A856" s="31"/>
      <c r="B856" s="32"/>
      <c r="C856" s="32"/>
      <c r="D856" s="32"/>
      <c r="E856" s="21" t="s">
        <v>848</v>
      </c>
      <c r="F856" s="22">
        <v>232</v>
      </c>
      <c r="G856" s="22">
        <v>20</v>
      </c>
      <c r="H856" s="22">
        <v>4640</v>
      </c>
      <c r="I856" s="24"/>
      <c r="J856" s="24"/>
      <c r="K856" s="24"/>
    </row>
    <row r="857" spans="1:11" ht="20.100000000000001" customHeight="1">
      <c r="A857" s="31"/>
      <c r="B857" s="32"/>
      <c r="C857" s="32">
        <v>6</v>
      </c>
      <c r="D857" s="34" t="s">
        <v>849</v>
      </c>
      <c r="E857" s="21" t="s">
        <v>16</v>
      </c>
      <c r="F857" s="22">
        <v>45</v>
      </c>
      <c r="G857" s="22"/>
      <c r="H857" s="22">
        <v>460</v>
      </c>
      <c r="I857" s="24">
        <v>257</v>
      </c>
      <c r="J857" s="24"/>
      <c r="K857" s="24">
        <f>H857-I857</f>
        <v>203</v>
      </c>
    </row>
    <row r="858" spans="1:11" ht="20.100000000000001" customHeight="1">
      <c r="A858" s="31"/>
      <c r="B858" s="32"/>
      <c r="C858" s="32"/>
      <c r="D858" s="34"/>
      <c r="E858" s="21" t="s">
        <v>850</v>
      </c>
      <c r="F858" s="22">
        <v>45</v>
      </c>
      <c r="G858" s="22">
        <v>10.220000000000001</v>
      </c>
      <c r="H858" s="22">
        <v>459.9</v>
      </c>
      <c r="I858" s="24"/>
      <c r="J858" s="24"/>
      <c r="K858" s="24"/>
    </row>
    <row r="859" spans="1:11" ht="20.100000000000001" customHeight="1">
      <c r="A859" s="31">
        <v>20</v>
      </c>
      <c r="B859" s="33" t="s">
        <v>851</v>
      </c>
      <c r="C859" s="28" t="s">
        <v>14</v>
      </c>
      <c r="D859" s="30"/>
      <c r="E859" s="30"/>
      <c r="F859" s="20">
        <v>13166</v>
      </c>
      <c r="G859" s="20"/>
      <c r="H859" s="20">
        <v>118718</v>
      </c>
      <c r="I859" s="19"/>
      <c r="J859" s="19"/>
      <c r="K859" s="19">
        <f>SUM(K860:K948)</f>
        <v>98129</v>
      </c>
    </row>
    <row r="860" spans="1:11" ht="20.100000000000001" customHeight="1">
      <c r="A860" s="31"/>
      <c r="B860" s="31"/>
      <c r="C860" s="32">
        <v>1</v>
      </c>
      <c r="D860" s="34" t="s">
        <v>852</v>
      </c>
      <c r="E860" s="21" t="s">
        <v>16</v>
      </c>
      <c r="F860" s="22">
        <v>68</v>
      </c>
      <c r="G860" s="22"/>
      <c r="H860" s="22">
        <v>765</v>
      </c>
      <c r="I860" s="24">
        <v>3211</v>
      </c>
      <c r="J860" s="24"/>
      <c r="K860" s="24">
        <v>0</v>
      </c>
    </row>
    <row r="861" spans="1:11" ht="20.100000000000001" customHeight="1">
      <c r="A861" s="31"/>
      <c r="B861" s="31"/>
      <c r="C861" s="32"/>
      <c r="D861" s="34"/>
      <c r="E861" s="21" t="s">
        <v>853</v>
      </c>
      <c r="F861" s="22">
        <v>1</v>
      </c>
      <c r="G861" s="22">
        <v>4.4981999999999998</v>
      </c>
      <c r="H861" s="22">
        <v>4.4981999999999998</v>
      </c>
      <c r="I861" s="24"/>
      <c r="J861" s="24"/>
      <c r="K861" s="24"/>
    </row>
    <row r="862" spans="1:11" ht="20.100000000000001" customHeight="1">
      <c r="A862" s="31"/>
      <c r="B862" s="31"/>
      <c r="C862" s="32"/>
      <c r="D862" s="34"/>
      <c r="E862" s="21" t="s">
        <v>854</v>
      </c>
      <c r="F862" s="22">
        <v>67</v>
      </c>
      <c r="G862" s="22">
        <v>11.346</v>
      </c>
      <c r="H862" s="22">
        <v>760.18200000000002</v>
      </c>
      <c r="I862" s="24"/>
      <c r="J862" s="24"/>
      <c r="K862" s="24"/>
    </row>
    <row r="863" spans="1:11" ht="20.100000000000001" customHeight="1">
      <c r="A863" s="31"/>
      <c r="B863" s="31"/>
      <c r="C863" s="32">
        <v>2</v>
      </c>
      <c r="D863" s="32" t="s">
        <v>855</v>
      </c>
      <c r="E863" s="21" t="s">
        <v>16</v>
      </c>
      <c r="F863" s="22">
        <v>12465</v>
      </c>
      <c r="G863" s="22"/>
      <c r="H863" s="22">
        <v>106966</v>
      </c>
      <c r="I863" s="24">
        <v>18441</v>
      </c>
      <c r="J863" s="24"/>
      <c r="K863" s="24">
        <f>H863-I863</f>
        <v>88525</v>
      </c>
    </row>
    <row r="864" spans="1:11" ht="20.100000000000001" customHeight="1">
      <c r="A864" s="31"/>
      <c r="B864" s="31"/>
      <c r="C864" s="32"/>
      <c r="D864" s="32"/>
      <c r="E864" s="21" t="s">
        <v>856</v>
      </c>
      <c r="F864" s="22">
        <v>4</v>
      </c>
      <c r="G864" s="22">
        <v>3.96</v>
      </c>
      <c r="H864" s="22">
        <v>15.84</v>
      </c>
      <c r="I864" s="24"/>
      <c r="J864" s="24"/>
      <c r="K864" s="24"/>
    </row>
    <row r="865" spans="1:11" ht="20.100000000000001" customHeight="1">
      <c r="A865" s="31"/>
      <c r="B865" s="31"/>
      <c r="C865" s="32"/>
      <c r="D865" s="32"/>
      <c r="E865" s="21" t="s">
        <v>857</v>
      </c>
      <c r="F865" s="22">
        <v>102</v>
      </c>
      <c r="G865" s="22">
        <v>4.84</v>
      </c>
      <c r="H865" s="22">
        <v>493.68</v>
      </c>
      <c r="I865" s="24"/>
      <c r="J865" s="24"/>
      <c r="K865" s="24"/>
    </row>
    <row r="866" spans="1:11" ht="20.100000000000001" customHeight="1">
      <c r="A866" s="31"/>
      <c r="B866" s="31"/>
      <c r="C866" s="32"/>
      <c r="D866" s="32"/>
      <c r="E866" s="21" t="s">
        <v>858</v>
      </c>
      <c r="F866" s="22">
        <v>215</v>
      </c>
      <c r="G866" s="22">
        <v>4.84</v>
      </c>
      <c r="H866" s="22">
        <v>1040.5999999999999</v>
      </c>
      <c r="I866" s="24"/>
      <c r="J866" s="24"/>
      <c r="K866" s="24"/>
    </row>
    <row r="867" spans="1:11" ht="20.100000000000001" customHeight="1">
      <c r="A867" s="31"/>
      <c r="B867" s="31"/>
      <c r="C867" s="32"/>
      <c r="D867" s="32"/>
      <c r="E867" s="21" t="s">
        <v>859</v>
      </c>
      <c r="F867" s="22">
        <v>27</v>
      </c>
      <c r="G867" s="22">
        <v>4.84</v>
      </c>
      <c r="H867" s="22">
        <v>130.68</v>
      </c>
      <c r="I867" s="24"/>
      <c r="J867" s="24"/>
      <c r="K867" s="24"/>
    </row>
    <row r="868" spans="1:11" ht="20.100000000000001" customHeight="1">
      <c r="A868" s="31"/>
      <c r="B868" s="31"/>
      <c r="C868" s="32"/>
      <c r="D868" s="32"/>
      <c r="E868" s="21" t="s">
        <v>860</v>
      </c>
      <c r="F868" s="22">
        <v>54</v>
      </c>
      <c r="G868" s="22">
        <v>4.84</v>
      </c>
      <c r="H868" s="22">
        <v>261.36</v>
      </c>
      <c r="I868" s="24"/>
      <c r="J868" s="24"/>
      <c r="K868" s="24"/>
    </row>
    <row r="869" spans="1:11" ht="20.100000000000001" customHeight="1">
      <c r="A869" s="31"/>
      <c r="B869" s="31"/>
      <c r="C869" s="32"/>
      <c r="D869" s="32"/>
      <c r="E869" s="21" t="s">
        <v>861</v>
      </c>
      <c r="F869" s="22">
        <v>4028</v>
      </c>
      <c r="G869" s="22">
        <v>4.84</v>
      </c>
      <c r="H869" s="22">
        <v>19495.52</v>
      </c>
      <c r="I869" s="24"/>
      <c r="J869" s="24"/>
      <c r="K869" s="24"/>
    </row>
    <row r="870" spans="1:11" ht="20.100000000000001" customHeight="1">
      <c r="A870" s="31"/>
      <c r="B870" s="31"/>
      <c r="C870" s="32"/>
      <c r="D870" s="32"/>
      <c r="E870" s="21" t="s">
        <v>862</v>
      </c>
      <c r="F870" s="22">
        <v>107</v>
      </c>
      <c r="G870" s="22">
        <v>4.4000000000000004</v>
      </c>
      <c r="H870" s="22">
        <v>470.8</v>
      </c>
      <c r="I870" s="24"/>
      <c r="J870" s="24"/>
      <c r="K870" s="24"/>
    </row>
    <row r="871" spans="1:11" ht="20.100000000000001" customHeight="1">
      <c r="A871" s="31"/>
      <c r="B871" s="31"/>
      <c r="C871" s="32"/>
      <c r="D871" s="32"/>
      <c r="E871" s="21" t="s">
        <v>863</v>
      </c>
      <c r="F871" s="22">
        <v>1</v>
      </c>
      <c r="G871" s="22">
        <v>4.84</v>
      </c>
      <c r="H871" s="22">
        <v>4.84</v>
      </c>
      <c r="I871" s="24"/>
      <c r="J871" s="24"/>
      <c r="K871" s="24"/>
    </row>
    <row r="872" spans="1:11" ht="20.100000000000001" customHeight="1">
      <c r="A872" s="31"/>
      <c r="B872" s="31"/>
      <c r="C872" s="32"/>
      <c r="D872" s="32"/>
      <c r="E872" s="21" t="s">
        <v>864</v>
      </c>
      <c r="F872" s="22">
        <v>12</v>
      </c>
      <c r="G872" s="22">
        <v>3.96</v>
      </c>
      <c r="H872" s="22">
        <v>47.52</v>
      </c>
      <c r="I872" s="24"/>
      <c r="J872" s="24"/>
      <c r="K872" s="24"/>
    </row>
    <row r="873" spans="1:11" ht="20.100000000000001" customHeight="1">
      <c r="A873" s="31"/>
      <c r="B873" s="31"/>
      <c r="C873" s="32"/>
      <c r="D873" s="32"/>
      <c r="E873" s="21" t="s">
        <v>865</v>
      </c>
      <c r="F873" s="22">
        <v>3</v>
      </c>
      <c r="G873" s="22">
        <v>4.84</v>
      </c>
      <c r="H873" s="22">
        <v>14.52</v>
      </c>
      <c r="I873" s="24"/>
      <c r="J873" s="24"/>
      <c r="K873" s="24"/>
    </row>
    <row r="874" spans="1:11" ht="20.100000000000001" customHeight="1">
      <c r="A874" s="31"/>
      <c r="B874" s="31"/>
      <c r="C874" s="32"/>
      <c r="D874" s="32"/>
      <c r="E874" s="21" t="s">
        <v>866</v>
      </c>
      <c r="F874" s="22">
        <v>556</v>
      </c>
      <c r="G874" s="22">
        <v>4.84</v>
      </c>
      <c r="H874" s="22">
        <v>2691.04</v>
      </c>
      <c r="I874" s="24"/>
      <c r="J874" s="24"/>
      <c r="K874" s="24"/>
    </row>
    <row r="875" spans="1:11" ht="20.100000000000001" customHeight="1">
      <c r="A875" s="31"/>
      <c r="B875" s="31"/>
      <c r="C875" s="32"/>
      <c r="D875" s="32"/>
      <c r="E875" s="21" t="s">
        <v>867</v>
      </c>
      <c r="F875" s="22">
        <v>975</v>
      </c>
      <c r="G875" s="22">
        <v>4.84</v>
      </c>
      <c r="H875" s="22">
        <v>4719</v>
      </c>
      <c r="I875" s="24"/>
      <c r="J875" s="24"/>
      <c r="K875" s="24"/>
    </row>
    <row r="876" spans="1:11" ht="20.100000000000001" customHeight="1">
      <c r="A876" s="31"/>
      <c r="B876" s="31"/>
      <c r="C876" s="32"/>
      <c r="D876" s="32"/>
      <c r="E876" s="21" t="s">
        <v>868</v>
      </c>
      <c r="F876" s="22">
        <v>9</v>
      </c>
      <c r="G876" s="22">
        <v>3.6</v>
      </c>
      <c r="H876" s="22">
        <v>32.4</v>
      </c>
      <c r="I876" s="24"/>
      <c r="J876" s="24"/>
      <c r="K876" s="24"/>
    </row>
    <row r="877" spans="1:11" ht="20.100000000000001" customHeight="1">
      <c r="A877" s="31"/>
      <c r="B877" s="31"/>
      <c r="C877" s="32"/>
      <c r="D877" s="32"/>
      <c r="E877" s="21" t="s">
        <v>869</v>
      </c>
      <c r="F877" s="22">
        <v>470</v>
      </c>
      <c r="G877" s="22">
        <v>5.7359999999999998</v>
      </c>
      <c r="H877" s="22">
        <v>2695.92</v>
      </c>
      <c r="I877" s="24"/>
      <c r="J877" s="24"/>
      <c r="K877" s="24"/>
    </row>
    <row r="878" spans="1:11" ht="20.100000000000001" customHeight="1">
      <c r="A878" s="31"/>
      <c r="B878" s="31"/>
      <c r="C878" s="32"/>
      <c r="D878" s="32"/>
      <c r="E878" s="21" t="s">
        <v>869</v>
      </c>
      <c r="F878" s="22">
        <v>141</v>
      </c>
      <c r="G878" s="22">
        <v>5.7720000000000002</v>
      </c>
      <c r="H878" s="22">
        <v>813.85199999999998</v>
      </c>
      <c r="I878" s="24"/>
      <c r="J878" s="24"/>
      <c r="K878" s="24"/>
    </row>
    <row r="879" spans="1:11" ht="20.100000000000001" customHeight="1">
      <c r="A879" s="31"/>
      <c r="B879" s="31"/>
      <c r="C879" s="32"/>
      <c r="D879" s="32"/>
      <c r="E879" s="21" t="s">
        <v>870</v>
      </c>
      <c r="F879" s="22">
        <v>95</v>
      </c>
      <c r="G879" s="22">
        <v>5.484</v>
      </c>
      <c r="H879" s="22">
        <v>520.98</v>
      </c>
      <c r="I879" s="24"/>
      <c r="J879" s="24"/>
      <c r="K879" s="24"/>
    </row>
    <row r="880" spans="1:11" ht="20.100000000000001" customHeight="1">
      <c r="A880" s="31"/>
      <c r="B880" s="31"/>
      <c r="C880" s="32"/>
      <c r="D880" s="32"/>
      <c r="E880" s="21" t="s">
        <v>871</v>
      </c>
      <c r="F880" s="22">
        <v>37</v>
      </c>
      <c r="G880" s="22">
        <v>5.484</v>
      </c>
      <c r="H880" s="22">
        <v>202.90799999999999</v>
      </c>
      <c r="I880" s="24"/>
      <c r="J880" s="24"/>
      <c r="K880" s="24"/>
    </row>
    <row r="881" spans="1:11" ht="20.100000000000001" customHeight="1">
      <c r="A881" s="31"/>
      <c r="B881" s="31"/>
      <c r="C881" s="32"/>
      <c r="D881" s="32"/>
      <c r="E881" s="21" t="s">
        <v>872</v>
      </c>
      <c r="F881" s="22">
        <v>38</v>
      </c>
      <c r="G881" s="22">
        <v>5.0999999999999996</v>
      </c>
      <c r="H881" s="22">
        <v>193.8</v>
      </c>
      <c r="I881" s="24"/>
      <c r="J881" s="24"/>
      <c r="K881" s="24"/>
    </row>
    <row r="882" spans="1:11" ht="20.100000000000001" customHeight="1">
      <c r="A882" s="31"/>
      <c r="B882" s="31"/>
      <c r="C882" s="32"/>
      <c r="D882" s="32"/>
      <c r="E882" s="21" t="s">
        <v>873</v>
      </c>
      <c r="F882" s="22">
        <v>11</v>
      </c>
      <c r="G882" s="22">
        <v>5.0999999999999996</v>
      </c>
      <c r="H882" s="22">
        <v>56.1</v>
      </c>
      <c r="I882" s="24"/>
      <c r="J882" s="24"/>
      <c r="K882" s="24"/>
    </row>
    <row r="883" spans="1:11" ht="20.100000000000001" customHeight="1">
      <c r="A883" s="31"/>
      <c r="B883" s="31"/>
      <c r="C883" s="32"/>
      <c r="D883" s="32"/>
      <c r="E883" s="21" t="s">
        <v>874</v>
      </c>
      <c r="F883" s="22">
        <v>17</v>
      </c>
      <c r="G883" s="22">
        <v>5.0999999999999996</v>
      </c>
      <c r="H883" s="22">
        <v>86.7</v>
      </c>
      <c r="I883" s="24"/>
      <c r="J883" s="24"/>
      <c r="K883" s="24"/>
    </row>
    <row r="884" spans="1:11" ht="20.100000000000001" customHeight="1">
      <c r="A884" s="31"/>
      <c r="B884" s="31"/>
      <c r="C884" s="32"/>
      <c r="D884" s="32"/>
      <c r="E884" s="21" t="s">
        <v>875</v>
      </c>
      <c r="F884" s="22">
        <v>269</v>
      </c>
      <c r="G884" s="22">
        <v>6.18</v>
      </c>
      <c r="H884" s="22">
        <v>1662.42</v>
      </c>
      <c r="I884" s="24"/>
      <c r="J884" s="24"/>
      <c r="K884" s="24"/>
    </row>
    <row r="885" spans="1:11" ht="20.100000000000001" customHeight="1">
      <c r="A885" s="31"/>
      <c r="B885" s="31"/>
      <c r="C885" s="32"/>
      <c r="D885" s="32"/>
      <c r="E885" s="21" t="s">
        <v>876</v>
      </c>
      <c r="F885" s="22">
        <v>319</v>
      </c>
      <c r="G885" s="22">
        <v>6.0263999999999998</v>
      </c>
      <c r="H885" s="22">
        <v>1922.4215999999999</v>
      </c>
      <c r="I885" s="24"/>
      <c r="J885" s="24"/>
      <c r="K885" s="24"/>
    </row>
    <row r="886" spans="1:11" ht="20.100000000000001" customHeight="1">
      <c r="A886" s="31"/>
      <c r="B886" s="31"/>
      <c r="C886" s="32"/>
      <c r="D886" s="32"/>
      <c r="E886" s="21" t="s">
        <v>877</v>
      </c>
      <c r="F886" s="22">
        <v>9</v>
      </c>
      <c r="G886" s="22">
        <v>5.8764000000000003</v>
      </c>
      <c r="H886" s="22">
        <v>52.887599999999999</v>
      </c>
      <c r="I886" s="24"/>
      <c r="J886" s="24"/>
      <c r="K886" s="24"/>
    </row>
    <row r="887" spans="1:11" ht="20.100000000000001" customHeight="1">
      <c r="A887" s="31"/>
      <c r="B887" s="31"/>
      <c r="C887" s="32"/>
      <c r="D887" s="32"/>
      <c r="E887" s="21" t="s">
        <v>878</v>
      </c>
      <c r="F887" s="22">
        <v>17</v>
      </c>
      <c r="G887" s="22">
        <v>6.0864000000000003</v>
      </c>
      <c r="H887" s="22">
        <v>103.4688</v>
      </c>
      <c r="I887" s="24"/>
      <c r="J887" s="24"/>
      <c r="K887" s="24"/>
    </row>
    <row r="888" spans="1:11" ht="20.100000000000001" customHeight="1">
      <c r="A888" s="31"/>
      <c r="B888" s="31"/>
      <c r="C888" s="32"/>
      <c r="D888" s="32"/>
      <c r="E888" s="21" t="s">
        <v>879</v>
      </c>
      <c r="F888" s="22">
        <v>2</v>
      </c>
      <c r="G888" s="22">
        <v>4.1459999999999999</v>
      </c>
      <c r="H888" s="22">
        <v>8.2919999999999998</v>
      </c>
      <c r="I888" s="24"/>
      <c r="J888" s="24"/>
      <c r="K888" s="24"/>
    </row>
    <row r="889" spans="1:11" ht="20.100000000000001" customHeight="1">
      <c r="A889" s="31"/>
      <c r="B889" s="31"/>
      <c r="C889" s="32"/>
      <c r="D889" s="32"/>
      <c r="E889" s="21" t="s">
        <v>880</v>
      </c>
      <c r="F889" s="22">
        <v>6</v>
      </c>
      <c r="G889" s="22">
        <v>4.1399999999999997</v>
      </c>
      <c r="H889" s="22">
        <v>24.84</v>
      </c>
      <c r="I889" s="24"/>
      <c r="J889" s="24"/>
      <c r="K889" s="24"/>
    </row>
    <row r="890" spans="1:11" ht="20.100000000000001" customHeight="1">
      <c r="A890" s="31"/>
      <c r="B890" s="31"/>
      <c r="C890" s="32"/>
      <c r="D890" s="32"/>
      <c r="E890" s="21" t="s">
        <v>881</v>
      </c>
      <c r="F890" s="22">
        <v>18</v>
      </c>
      <c r="G890" s="22">
        <v>5.6268000000000002</v>
      </c>
      <c r="H890" s="22">
        <v>101.2824</v>
      </c>
      <c r="I890" s="24"/>
      <c r="J890" s="24"/>
      <c r="K890" s="24"/>
    </row>
    <row r="891" spans="1:11" ht="20.100000000000001" customHeight="1">
      <c r="A891" s="31"/>
      <c r="B891" s="31"/>
      <c r="C891" s="32"/>
      <c r="D891" s="32"/>
      <c r="E891" s="21" t="s">
        <v>882</v>
      </c>
      <c r="F891" s="22">
        <v>2</v>
      </c>
      <c r="G891" s="22">
        <v>6.0148000000000001</v>
      </c>
      <c r="H891" s="22">
        <v>12.0296</v>
      </c>
      <c r="I891" s="24"/>
      <c r="J891" s="24"/>
      <c r="K891" s="24"/>
    </row>
    <row r="892" spans="1:11" ht="20.100000000000001" customHeight="1">
      <c r="A892" s="31"/>
      <c r="B892" s="31"/>
      <c r="C892" s="32"/>
      <c r="D892" s="32"/>
      <c r="E892" s="21" t="s">
        <v>883</v>
      </c>
      <c r="F892" s="22">
        <v>414</v>
      </c>
      <c r="G892" s="22">
        <v>7.8185000000000002</v>
      </c>
      <c r="H892" s="22">
        <v>3236.8589999999999</v>
      </c>
      <c r="I892" s="24"/>
      <c r="J892" s="24"/>
      <c r="K892" s="24"/>
    </row>
    <row r="893" spans="1:11" ht="20.100000000000001" customHeight="1">
      <c r="A893" s="31"/>
      <c r="B893" s="31"/>
      <c r="C893" s="32"/>
      <c r="D893" s="32"/>
      <c r="E893" s="21" t="s">
        <v>884</v>
      </c>
      <c r="F893" s="22">
        <v>24</v>
      </c>
      <c r="G893" s="22">
        <v>6.8352000000000004</v>
      </c>
      <c r="H893" s="22">
        <v>164.04480000000001</v>
      </c>
      <c r="I893" s="24"/>
      <c r="J893" s="24"/>
      <c r="K893" s="24"/>
    </row>
    <row r="894" spans="1:11" ht="20.100000000000001" customHeight="1">
      <c r="A894" s="31">
        <v>20</v>
      </c>
      <c r="B894" s="33" t="s">
        <v>851</v>
      </c>
      <c r="C894" s="32">
        <v>2</v>
      </c>
      <c r="D894" s="32" t="s">
        <v>855</v>
      </c>
      <c r="E894" s="21" t="s">
        <v>885</v>
      </c>
      <c r="F894" s="22">
        <v>99</v>
      </c>
      <c r="G894" s="22">
        <v>7.8211000000000004</v>
      </c>
      <c r="H894" s="22">
        <v>774.28890000000001</v>
      </c>
      <c r="I894" s="24"/>
      <c r="J894" s="24"/>
      <c r="K894" s="24"/>
    </row>
    <row r="895" spans="1:11" ht="20.100000000000001" customHeight="1">
      <c r="A895" s="31"/>
      <c r="B895" s="31"/>
      <c r="C895" s="32"/>
      <c r="D895" s="32"/>
      <c r="E895" s="21" t="s">
        <v>886</v>
      </c>
      <c r="F895" s="22">
        <v>5</v>
      </c>
      <c r="G895" s="22">
        <v>7.65</v>
      </c>
      <c r="H895" s="22">
        <v>38.25</v>
      </c>
      <c r="I895" s="24"/>
      <c r="J895" s="24"/>
      <c r="K895" s="24"/>
    </row>
    <row r="896" spans="1:11" ht="20.100000000000001" customHeight="1">
      <c r="A896" s="31"/>
      <c r="B896" s="31"/>
      <c r="C896" s="32"/>
      <c r="D896" s="32"/>
      <c r="E896" s="21" t="s">
        <v>887</v>
      </c>
      <c r="F896" s="22">
        <v>60</v>
      </c>
      <c r="G896" s="22">
        <v>10.210000000000001</v>
      </c>
      <c r="H896" s="22">
        <v>612.6</v>
      </c>
      <c r="I896" s="24"/>
      <c r="J896" s="24"/>
      <c r="K896" s="24"/>
    </row>
    <row r="897" spans="1:11" ht="20.100000000000001" customHeight="1">
      <c r="A897" s="31"/>
      <c r="B897" s="31"/>
      <c r="C897" s="32"/>
      <c r="D897" s="32"/>
      <c r="E897" s="21" t="s">
        <v>888</v>
      </c>
      <c r="F897" s="22">
        <v>667</v>
      </c>
      <c r="G897" s="22">
        <v>9.9600000000000009</v>
      </c>
      <c r="H897" s="22">
        <v>6643.32</v>
      </c>
      <c r="I897" s="24"/>
      <c r="J897" s="24"/>
      <c r="K897" s="24"/>
    </row>
    <row r="898" spans="1:11" ht="20.100000000000001" customHeight="1">
      <c r="A898" s="31"/>
      <c r="B898" s="31"/>
      <c r="C898" s="32"/>
      <c r="D898" s="32"/>
      <c r="E898" s="21" t="s">
        <v>889</v>
      </c>
      <c r="F898" s="22">
        <v>10</v>
      </c>
      <c r="G898" s="22">
        <v>10.26</v>
      </c>
      <c r="H898" s="22">
        <v>102.6</v>
      </c>
      <c r="I898" s="24"/>
      <c r="J898" s="24"/>
      <c r="K898" s="24"/>
    </row>
    <row r="899" spans="1:11" ht="20.100000000000001" customHeight="1">
      <c r="A899" s="31"/>
      <c r="B899" s="31"/>
      <c r="C899" s="32"/>
      <c r="D899" s="32"/>
      <c r="E899" s="21" t="s">
        <v>890</v>
      </c>
      <c r="F899" s="22">
        <v>971</v>
      </c>
      <c r="G899" s="22">
        <v>11.88</v>
      </c>
      <c r="H899" s="22">
        <v>11535.48</v>
      </c>
      <c r="I899" s="24"/>
      <c r="J899" s="24"/>
      <c r="K899" s="24"/>
    </row>
    <row r="900" spans="1:11" ht="20.100000000000001" customHeight="1">
      <c r="A900" s="31"/>
      <c r="B900" s="31"/>
      <c r="C900" s="32"/>
      <c r="D900" s="32"/>
      <c r="E900" s="21" t="s">
        <v>891</v>
      </c>
      <c r="F900" s="22">
        <v>88</v>
      </c>
      <c r="G900" s="22">
        <v>10.210000000000001</v>
      </c>
      <c r="H900" s="22">
        <v>898.48</v>
      </c>
      <c r="I900" s="24"/>
      <c r="J900" s="24"/>
      <c r="K900" s="24"/>
    </row>
    <row r="901" spans="1:11" ht="20.100000000000001" customHeight="1">
      <c r="A901" s="31"/>
      <c r="B901" s="31"/>
      <c r="C901" s="32"/>
      <c r="D901" s="32"/>
      <c r="E901" s="21" t="s">
        <v>892</v>
      </c>
      <c r="F901" s="22">
        <v>1</v>
      </c>
      <c r="G901" s="22">
        <v>9.64</v>
      </c>
      <c r="H901" s="22">
        <v>9.64</v>
      </c>
      <c r="I901" s="24"/>
      <c r="J901" s="24"/>
      <c r="K901" s="24"/>
    </row>
    <row r="902" spans="1:11" ht="20.100000000000001" customHeight="1">
      <c r="A902" s="31"/>
      <c r="B902" s="31"/>
      <c r="C902" s="32"/>
      <c r="D902" s="32"/>
      <c r="E902" s="21" t="s">
        <v>893</v>
      </c>
      <c r="F902" s="22">
        <v>62</v>
      </c>
      <c r="G902" s="22">
        <v>14.188000000000001</v>
      </c>
      <c r="H902" s="22">
        <v>879.65599999999995</v>
      </c>
      <c r="I902" s="24"/>
      <c r="J902" s="24"/>
      <c r="K902" s="24"/>
    </row>
    <row r="903" spans="1:11" ht="20.100000000000001" customHeight="1">
      <c r="A903" s="31"/>
      <c r="B903" s="31"/>
      <c r="C903" s="32"/>
      <c r="D903" s="32"/>
      <c r="E903" s="21" t="s">
        <v>894</v>
      </c>
      <c r="F903" s="22">
        <v>20</v>
      </c>
      <c r="G903" s="22">
        <v>9.94</v>
      </c>
      <c r="H903" s="22">
        <v>198.8</v>
      </c>
      <c r="I903" s="24"/>
      <c r="J903" s="24"/>
      <c r="K903" s="24"/>
    </row>
    <row r="904" spans="1:11" ht="20.100000000000001" customHeight="1">
      <c r="A904" s="31"/>
      <c r="B904" s="31"/>
      <c r="C904" s="32"/>
      <c r="D904" s="32"/>
      <c r="E904" s="21" t="s">
        <v>895</v>
      </c>
      <c r="F904" s="22">
        <v>60</v>
      </c>
      <c r="G904" s="22">
        <v>13.986000000000001</v>
      </c>
      <c r="H904" s="22">
        <v>839.16</v>
      </c>
      <c r="I904" s="24"/>
      <c r="J904" s="24"/>
      <c r="K904" s="24"/>
    </row>
    <row r="905" spans="1:11" ht="20.100000000000001" customHeight="1">
      <c r="A905" s="31"/>
      <c r="B905" s="31"/>
      <c r="C905" s="32"/>
      <c r="D905" s="32"/>
      <c r="E905" s="21" t="s">
        <v>896</v>
      </c>
      <c r="F905" s="22">
        <v>11</v>
      </c>
      <c r="G905" s="22">
        <v>9.94</v>
      </c>
      <c r="H905" s="22">
        <v>109.34</v>
      </c>
      <c r="I905" s="24"/>
      <c r="J905" s="24"/>
      <c r="K905" s="24"/>
    </row>
    <row r="906" spans="1:11" ht="20.100000000000001" customHeight="1">
      <c r="A906" s="31"/>
      <c r="B906" s="31"/>
      <c r="C906" s="32"/>
      <c r="D906" s="32"/>
      <c r="E906" s="21" t="s">
        <v>897</v>
      </c>
      <c r="F906" s="22">
        <v>18</v>
      </c>
      <c r="G906" s="22">
        <v>9.4</v>
      </c>
      <c r="H906" s="22">
        <v>169.2</v>
      </c>
      <c r="I906" s="24"/>
      <c r="J906" s="24"/>
      <c r="K906" s="24"/>
    </row>
    <row r="907" spans="1:11" ht="20.100000000000001" customHeight="1">
      <c r="A907" s="31"/>
      <c r="B907" s="31"/>
      <c r="C907" s="32"/>
      <c r="D907" s="32"/>
      <c r="E907" s="21" t="s">
        <v>898</v>
      </c>
      <c r="F907" s="22">
        <v>2</v>
      </c>
      <c r="G907" s="22">
        <v>9.4</v>
      </c>
      <c r="H907" s="22">
        <v>18.8</v>
      </c>
      <c r="I907" s="24"/>
      <c r="J907" s="24"/>
      <c r="K907" s="24"/>
    </row>
    <row r="908" spans="1:11" ht="20.100000000000001" customHeight="1">
      <c r="A908" s="31"/>
      <c r="B908" s="31"/>
      <c r="C908" s="32"/>
      <c r="D908" s="32"/>
      <c r="E908" s="21" t="s">
        <v>899</v>
      </c>
      <c r="F908" s="22">
        <v>26</v>
      </c>
      <c r="G908" s="22">
        <v>6.42</v>
      </c>
      <c r="H908" s="22">
        <v>166.92</v>
      </c>
      <c r="I908" s="24"/>
      <c r="J908" s="24"/>
      <c r="K908" s="24"/>
    </row>
    <row r="909" spans="1:11" ht="20.100000000000001" customHeight="1">
      <c r="A909" s="31"/>
      <c r="B909" s="31"/>
      <c r="C909" s="32"/>
      <c r="D909" s="32"/>
      <c r="E909" s="21" t="s">
        <v>900</v>
      </c>
      <c r="F909" s="22">
        <v>44</v>
      </c>
      <c r="G909" s="22">
        <v>11.24</v>
      </c>
      <c r="H909" s="22">
        <v>494.56</v>
      </c>
      <c r="I909" s="24"/>
      <c r="J909" s="24"/>
      <c r="K909" s="24"/>
    </row>
    <row r="910" spans="1:11" ht="20.100000000000001" customHeight="1">
      <c r="A910" s="31"/>
      <c r="B910" s="31"/>
      <c r="C910" s="32"/>
      <c r="D910" s="32"/>
      <c r="E910" s="21" t="s">
        <v>901</v>
      </c>
      <c r="F910" s="22">
        <v>1</v>
      </c>
      <c r="G910" s="22">
        <v>10.885</v>
      </c>
      <c r="H910" s="22">
        <v>10.885</v>
      </c>
      <c r="I910" s="24"/>
      <c r="J910" s="24"/>
      <c r="K910" s="24"/>
    </row>
    <row r="911" spans="1:11" ht="20.100000000000001" customHeight="1">
      <c r="A911" s="31"/>
      <c r="B911" s="31"/>
      <c r="C911" s="32"/>
      <c r="D911" s="32"/>
      <c r="E911" s="21" t="s">
        <v>902</v>
      </c>
      <c r="F911" s="22">
        <v>132</v>
      </c>
      <c r="G911" s="22">
        <v>10.9</v>
      </c>
      <c r="H911" s="22">
        <v>1438.8</v>
      </c>
      <c r="I911" s="24"/>
      <c r="J911" s="24"/>
      <c r="K911" s="24"/>
    </row>
    <row r="912" spans="1:11" ht="20.100000000000001" customHeight="1">
      <c r="A912" s="31"/>
      <c r="B912" s="31"/>
      <c r="C912" s="32"/>
      <c r="D912" s="32"/>
      <c r="E912" s="21" t="s">
        <v>903</v>
      </c>
      <c r="F912" s="22">
        <v>95</v>
      </c>
      <c r="G912" s="22">
        <v>12.718</v>
      </c>
      <c r="H912" s="22">
        <v>1208.21</v>
      </c>
      <c r="I912" s="24"/>
      <c r="J912" s="24"/>
      <c r="K912" s="24"/>
    </row>
    <row r="913" spans="1:11" ht="20.100000000000001" customHeight="1">
      <c r="A913" s="31"/>
      <c r="B913" s="31"/>
      <c r="C913" s="32"/>
      <c r="D913" s="32"/>
      <c r="E913" s="21" t="s">
        <v>904</v>
      </c>
      <c r="F913" s="22">
        <v>137</v>
      </c>
      <c r="G913" s="22">
        <v>10.7</v>
      </c>
      <c r="H913" s="22">
        <v>1465.9</v>
      </c>
      <c r="I913" s="24"/>
      <c r="J913" s="24"/>
      <c r="K913" s="24"/>
    </row>
    <row r="914" spans="1:11" ht="20.100000000000001" customHeight="1">
      <c r="A914" s="31"/>
      <c r="B914" s="31"/>
      <c r="C914" s="32"/>
      <c r="D914" s="32"/>
      <c r="E914" s="21" t="s">
        <v>905</v>
      </c>
      <c r="F914" s="22">
        <v>1</v>
      </c>
      <c r="G914" s="22">
        <v>12.651999999999999</v>
      </c>
      <c r="H914" s="22">
        <v>12.651999999999999</v>
      </c>
      <c r="I914" s="24"/>
      <c r="J914" s="24"/>
      <c r="K914" s="24"/>
    </row>
    <row r="915" spans="1:11" ht="20.100000000000001" customHeight="1">
      <c r="A915" s="31"/>
      <c r="B915" s="31"/>
      <c r="C915" s="32"/>
      <c r="D915" s="32"/>
      <c r="E915" s="21" t="s">
        <v>906</v>
      </c>
      <c r="F915" s="22">
        <v>95</v>
      </c>
      <c r="G915" s="22">
        <v>10.143000000000001</v>
      </c>
      <c r="H915" s="22">
        <v>963.58500000000004</v>
      </c>
      <c r="I915" s="24"/>
      <c r="J915" s="24"/>
      <c r="K915" s="24"/>
    </row>
    <row r="916" spans="1:11" ht="20.100000000000001" customHeight="1">
      <c r="A916" s="31"/>
      <c r="B916" s="31"/>
      <c r="C916" s="32"/>
      <c r="D916" s="32"/>
      <c r="E916" s="21" t="s">
        <v>907</v>
      </c>
      <c r="F916" s="22">
        <v>48</v>
      </c>
      <c r="G916" s="22">
        <v>10.885</v>
      </c>
      <c r="H916" s="22">
        <v>522.48</v>
      </c>
      <c r="I916" s="24"/>
      <c r="J916" s="24"/>
      <c r="K916" s="24"/>
    </row>
    <row r="917" spans="1:11" ht="20.100000000000001" customHeight="1">
      <c r="A917" s="31"/>
      <c r="B917" s="31"/>
      <c r="C917" s="32"/>
      <c r="D917" s="32"/>
      <c r="E917" s="21" t="s">
        <v>908</v>
      </c>
      <c r="F917" s="22">
        <v>248</v>
      </c>
      <c r="G917" s="22">
        <v>11.24</v>
      </c>
      <c r="H917" s="22">
        <v>2787.52</v>
      </c>
      <c r="I917" s="24"/>
      <c r="J917" s="24"/>
      <c r="K917" s="24"/>
    </row>
    <row r="918" spans="1:11" ht="20.100000000000001" customHeight="1">
      <c r="A918" s="31"/>
      <c r="B918" s="31"/>
      <c r="C918" s="32"/>
      <c r="D918" s="32"/>
      <c r="E918" s="21" t="s">
        <v>909</v>
      </c>
      <c r="F918" s="22">
        <v>114</v>
      </c>
      <c r="G918" s="22">
        <v>9.11</v>
      </c>
      <c r="H918" s="22">
        <v>1038.54</v>
      </c>
      <c r="I918" s="24"/>
      <c r="J918" s="24"/>
      <c r="K918" s="24"/>
    </row>
    <row r="919" spans="1:11" ht="20.100000000000001" customHeight="1">
      <c r="A919" s="31"/>
      <c r="B919" s="31"/>
      <c r="C919" s="32"/>
      <c r="D919" s="32"/>
      <c r="E919" s="21" t="s">
        <v>910</v>
      </c>
      <c r="F919" s="22">
        <v>18</v>
      </c>
      <c r="G919" s="22">
        <v>9.5869999999999997</v>
      </c>
      <c r="H919" s="22">
        <v>172.566</v>
      </c>
      <c r="I919" s="24"/>
      <c r="J919" s="24"/>
      <c r="K919" s="24"/>
    </row>
    <row r="920" spans="1:11" ht="20.100000000000001" customHeight="1">
      <c r="A920" s="31"/>
      <c r="B920" s="31"/>
      <c r="C920" s="32"/>
      <c r="D920" s="32"/>
      <c r="E920" s="21" t="s">
        <v>911</v>
      </c>
      <c r="F920" s="22">
        <v>114</v>
      </c>
      <c r="G920" s="22">
        <v>50</v>
      </c>
      <c r="H920" s="22">
        <v>5700</v>
      </c>
      <c r="I920" s="24"/>
      <c r="J920" s="24"/>
      <c r="K920" s="24"/>
    </row>
    <row r="921" spans="1:11" ht="20.100000000000001" customHeight="1">
      <c r="A921" s="31"/>
      <c r="B921" s="31"/>
      <c r="C921" s="32"/>
      <c r="D921" s="32"/>
      <c r="E921" s="21" t="s">
        <v>912</v>
      </c>
      <c r="F921" s="22">
        <v>2</v>
      </c>
      <c r="G921" s="22">
        <v>15</v>
      </c>
      <c r="H921" s="22">
        <v>30</v>
      </c>
      <c r="I921" s="24"/>
      <c r="J921" s="24"/>
      <c r="K921" s="24"/>
    </row>
    <row r="922" spans="1:11" ht="20.100000000000001" customHeight="1">
      <c r="A922" s="31"/>
      <c r="B922" s="31"/>
      <c r="C922" s="32"/>
      <c r="D922" s="32"/>
      <c r="E922" s="21" t="s">
        <v>913</v>
      </c>
      <c r="F922" s="22">
        <v>75</v>
      </c>
      <c r="G922" s="22">
        <v>30</v>
      </c>
      <c r="H922" s="22">
        <v>2250</v>
      </c>
      <c r="I922" s="24"/>
      <c r="J922" s="24"/>
      <c r="K922" s="24"/>
    </row>
    <row r="923" spans="1:11" ht="20.100000000000001" customHeight="1">
      <c r="A923" s="31"/>
      <c r="B923" s="31"/>
      <c r="C923" s="32"/>
      <c r="D923" s="32"/>
      <c r="E923" s="21" t="s">
        <v>914</v>
      </c>
      <c r="F923" s="22">
        <v>39</v>
      </c>
      <c r="G923" s="22">
        <v>14.837999999999999</v>
      </c>
      <c r="H923" s="22">
        <v>578.68200000000002</v>
      </c>
      <c r="I923" s="24"/>
      <c r="J923" s="24"/>
      <c r="K923" s="24"/>
    </row>
    <row r="924" spans="1:11" ht="20.100000000000001" customHeight="1">
      <c r="A924" s="31"/>
      <c r="B924" s="31"/>
      <c r="C924" s="32"/>
      <c r="D924" s="32"/>
      <c r="E924" s="21" t="s">
        <v>915</v>
      </c>
      <c r="F924" s="22">
        <v>15</v>
      </c>
      <c r="G924" s="22">
        <v>8.7119999999999997</v>
      </c>
      <c r="H924" s="22">
        <v>130.68</v>
      </c>
      <c r="I924" s="24"/>
      <c r="J924" s="24"/>
      <c r="K924" s="24"/>
    </row>
    <row r="925" spans="1:11" ht="20.100000000000001" customHeight="1">
      <c r="A925" s="31"/>
      <c r="B925" s="31"/>
      <c r="C925" s="32"/>
      <c r="D925" s="32"/>
      <c r="E925" s="21" t="s">
        <v>916</v>
      </c>
      <c r="F925" s="22">
        <v>631</v>
      </c>
      <c r="G925" s="22">
        <v>19.745999999999999</v>
      </c>
      <c r="H925" s="22">
        <v>12459.726000000001</v>
      </c>
      <c r="I925" s="24"/>
      <c r="J925" s="24"/>
      <c r="K925" s="24"/>
    </row>
    <row r="926" spans="1:11" ht="20.100000000000001" customHeight="1">
      <c r="A926" s="31"/>
      <c r="B926" s="31"/>
      <c r="C926" s="32"/>
      <c r="D926" s="32"/>
      <c r="E926" s="21" t="s">
        <v>917</v>
      </c>
      <c r="F926" s="22">
        <v>221</v>
      </c>
      <c r="G926" s="22">
        <v>19.906500000000001</v>
      </c>
      <c r="H926" s="22">
        <v>4399.3365000000003</v>
      </c>
      <c r="I926" s="24"/>
      <c r="J926" s="24"/>
      <c r="K926" s="24"/>
    </row>
    <row r="927" spans="1:11" ht="20.100000000000001" customHeight="1">
      <c r="A927" s="31"/>
      <c r="B927" s="31"/>
      <c r="C927" s="32"/>
      <c r="D927" s="32"/>
      <c r="E927" s="21" t="s">
        <v>918</v>
      </c>
      <c r="F927" s="22">
        <v>1</v>
      </c>
      <c r="G927" s="22">
        <v>19.89</v>
      </c>
      <c r="H927" s="22">
        <v>19.89</v>
      </c>
      <c r="I927" s="24"/>
      <c r="J927" s="24"/>
      <c r="K927" s="24"/>
    </row>
    <row r="928" spans="1:11" ht="20.100000000000001" customHeight="1">
      <c r="A928" s="31"/>
      <c r="B928" s="31"/>
      <c r="C928" s="32"/>
      <c r="D928" s="32"/>
      <c r="E928" s="21" t="s">
        <v>919</v>
      </c>
      <c r="F928" s="22">
        <v>115</v>
      </c>
      <c r="G928" s="22">
        <v>19.745999999999999</v>
      </c>
      <c r="H928" s="22">
        <v>2270.79</v>
      </c>
      <c r="I928" s="24"/>
      <c r="J928" s="24"/>
      <c r="K928" s="24"/>
    </row>
    <row r="929" spans="1:11" ht="20.100000000000001" customHeight="1">
      <c r="A929" s="31"/>
      <c r="B929" s="31"/>
      <c r="C929" s="32"/>
      <c r="D929" s="32"/>
      <c r="E929" s="21" t="s">
        <v>920</v>
      </c>
      <c r="F929" s="22">
        <v>14</v>
      </c>
      <c r="G929" s="22">
        <v>19.906500000000001</v>
      </c>
      <c r="H929" s="22">
        <v>278.69099999999997</v>
      </c>
      <c r="I929" s="24"/>
      <c r="J929" s="24"/>
      <c r="K929" s="24"/>
    </row>
    <row r="930" spans="1:11" ht="20.100000000000001" customHeight="1">
      <c r="A930" s="31"/>
      <c r="B930" s="31"/>
      <c r="C930" s="32"/>
      <c r="D930" s="32"/>
      <c r="E930" s="21" t="s">
        <v>921</v>
      </c>
      <c r="F930" s="22">
        <v>221</v>
      </c>
      <c r="G930" s="22">
        <v>20</v>
      </c>
      <c r="H930" s="22">
        <v>4420</v>
      </c>
      <c r="I930" s="24"/>
      <c r="J930" s="24"/>
      <c r="K930" s="24"/>
    </row>
    <row r="931" spans="1:11" ht="20.100000000000001" customHeight="1">
      <c r="A931" s="31"/>
      <c r="B931" s="31"/>
      <c r="C931" s="32"/>
      <c r="D931" s="32"/>
      <c r="E931" s="21" t="s">
        <v>922</v>
      </c>
      <c r="F931" s="22">
        <v>2</v>
      </c>
      <c r="G931" s="22">
        <v>19.745999999999999</v>
      </c>
      <c r="H931" s="22">
        <v>39.491999999999997</v>
      </c>
      <c r="I931" s="24"/>
      <c r="J931" s="24"/>
      <c r="K931" s="24"/>
    </row>
    <row r="932" spans="1:11" ht="20.100000000000001" customHeight="1">
      <c r="A932" s="31"/>
      <c r="B932" s="31"/>
      <c r="C932" s="32">
        <v>3</v>
      </c>
      <c r="D932" s="34" t="s">
        <v>923</v>
      </c>
      <c r="E932" s="21" t="s">
        <v>16</v>
      </c>
      <c r="F932" s="22">
        <v>407</v>
      </c>
      <c r="G932" s="22"/>
      <c r="H932" s="22">
        <v>9633</v>
      </c>
      <c r="I932" s="24">
        <v>635</v>
      </c>
      <c r="J932" s="24"/>
      <c r="K932" s="24">
        <f>H932-I932</f>
        <v>8998</v>
      </c>
    </row>
    <row r="933" spans="1:11" ht="20.100000000000001" customHeight="1">
      <c r="A933" s="31"/>
      <c r="B933" s="31"/>
      <c r="C933" s="32"/>
      <c r="D933" s="34"/>
      <c r="E933" s="21" t="s">
        <v>924</v>
      </c>
      <c r="F933" s="22">
        <v>1</v>
      </c>
      <c r="G933" s="22">
        <v>30</v>
      </c>
      <c r="H933" s="22">
        <v>30</v>
      </c>
      <c r="I933" s="24"/>
      <c r="J933" s="24"/>
      <c r="K933" s="24"/>
    </row>
    <row r="934" spans="1:11" ht="20.100000000000001" customHeight="1">
      <c r="A934" s="31"/>
      <c r="B934" s="31"/>
      <c r="C934" s="32"/>
      <c r="D934" s="34"/>
      <c r="E934" s="21" t="s">
        <v>925</v>
      </c>
      <c r="F934" s="22">
        <v>210</v>
      </c>
      <c r="G934" s="22">
        <v>30</v>
      </c>
      <c r="H934" s="22">
        <v>6300</v>
      </c>
      <c r="I934" s="24"/>
      <c r="J934" s="24"/>
      <c r="K934" s="24"/>
    </row>
    <row r="935" spans="1:11" ht="20.100000000000001" customHeight="1">
      <c r="A935" s="31"/>
      <c r="B935" s="31"/>
      <c r="C935" s="32"/>
      <c r="D935" s="34"/>
      <c r="E935" s="21" t="s">
        <v>926</v>
      </c>
      <c r="F935" s="22">
        <v>37</v>
      </c>
      <c r="G935" s="22">
        <v>8.7090999999999994</v>
      </c>
      <c r="H935" s="22">
        <v>322.23669999999998</v>
      </c>
      <c r="I935" s="24"/>
      <c r="J935" s="24"/>
      <c r="K935" s="24"/>
    </row>
    <row r="936" spans="1:11" ht="20.100000000000001" customHeight="1">
      <c r="A936" s="31"/>
      <c r="B936" s="31"/>
      <c r="C936" s="32"/>
      <c r="D936" s="34"/>
      <c r="E936" s="21" t="s">
        <v>927</v>
      </c>
      <c r="F936" s="22">
        <v>104</v>
      </c>
      <c r="G936" s="22">
        <v>18.095400000000001</v>
      </c>
      <c r="H936" s="22">
        <v>1881.9215999999999</v>
      </c>
      <c r="I936" s="24"/>
      <c r="J936" s="24"/>
      <c r="K936" s="24"/>
    </row>
    <row r="937" spans="1:11" ht="20.100000000000001" customHeight="1">
      <c r="A937" s="31"/>
      <c r="B937" s="31"/>
      <c r="C937" s="32"/>
      <c r="D937" s="34"/>
      <c r="E937" s="21" t="s">
        <v>928</v>
      </c>
      <c r="F937" s="22">
        <v>1</v>
      </c>
      <c r="G937" s="22">
        <v>20</v>
      </c>
      <c r="H937" s="22">
        <v>20</v>
      </c>
      <c r="I937" s="24"/>
      <c r="J937" s="24"/>
      <c r="K937" s="24"/>
    </row>
    <row r="938" spans="1:11" ht="20.100000000000001" customHeight="1">
      <c r="A938" s="31"/>
      <c r="B938" s="31"/>
      <c r="C938" s="32"/>
      <c r="D938" s="34"/>
      <c r="E938" s="21" t="s">
        <v>929</v>
      </c>
      <c r="F938" s="22">
        <v>40</v>
      </c>
      <c r="G938" s="22">
        <v>20</v>
      </c>
      <c r="H938" s="22">
        <v>800</v>
      </c>
      <c r="I938" s="24"/>
      <c r="J938" s="24"/>
      <c r="K938" s="24"/>
    </row>
    <row r="939" spans="1:11" ht="20.100000000000001" customHeight="1">
      <c r="A939" s="31"/>
      <c r="B939" s="31"/>
      <c r="C939" s="32"/>
      <c r="D939" s="34"/>
      <c r="E939" s="21" t="s">
        <v>930</v>
      </c>
      <c r="F939" s="22">
        <v>13</v>
      </c>
      <c r="G939" s="22">
        <v>19.906500000000001</v>
      </c>
      <c r="H939" s="22">
        <v>258.78449999999998</v>
      </c>
      <c r="I939" s="24"/>
      <c r="J939" s="24"/>
      <c r="K939" s="24"/>
    </row>
    <row r="940" spans="1:11" ht="20.100000000000001" customHeight="1">
      <c r="A940" s="31"/>
      <c r="B940" s="31"/>
      <c r="C940" s="32"/>
      <c r="D940" s="34"/>
      <c r="E940" s="21" t="s">
        <v>931</v>
      </c>
      <c r="F940" s="22">
        <v>1</v>
      </c>
      <c r="G940" s="22">
        <v>20</v>
      </c>
      <c r="H940" s="22">
        <v>20</v>
      </c>
      <c r="I940" s="24"/>
      <c r="J940" s="24"/>
      <c r="K940" s="24"/>
    </row>
    <row r="941" spans="1:11" ht="20.100000000000001" customHeight="1">
      <c r="A941" s="31"/>
      <c r="B941" s="31"/>
      <c r="C941" s="32">
        <v>4</v>
      </c>
      <c r="D941" s="34" t="s">
        <v>932</v>
      </c>
      <c r="E941" s="21" t="s">
        <v>16</v>
      </c>
      <c r="F941" s="22">
        <v>73</v>
      </c>
      <c r="G941" s="22"/>
      <c r="H941" s="22">
        <v>289</v>
      </c>
      <c r="I941" s="24">
        <v>3260</v>
      </c>
      <c r="J941" s="24"/>
      <c r="K941" s="24">
        <v>0</v>
      </c>
    </row>
    <row r="942" spans="1:11" ht="20.100000000000001" customHeight="1">
      <c r="A942" s="31"/>
      <c r="B942" s="31"/>
      <c r="C942" s="32"/>
      <c r="D942" s="34"/>
      <c r="E942" s="21" t="s">
        <v>933</v>
      </c>
      <c r="F942" s="22">
        <v>14</v>
      </c>
      <c r="G942" s="22">
        <v>5.484</v>
      </c>
      <c r="H942" s="22">
        <v>76.775999999999996</v>
      </c>
      <c r="I942" s="24"/>
      <c r="J942" s="24"/>
      <c r="K942" s="24"/>
    </row>
    <row r="943" spans="1:11" ht="20.100000000000001" customHeight="1">
      <c r="A943" s="31"/>
      <c r="B943" s="31"/>
      <c r="C943" s="32"/>
      <c r="D943" s="34"/>
      <c r="E943" s="21" t="s">
        <v>934</v>
      </c>
      <c r="F943" s="22">
        <v>59</v>
      </c>
      <c r="G943" s="22">
        <v>3.6</v>
      </c>
      <c r="H943" s="22">
        <v>212.4</v>
      </c>
      <c r="I943" s="24"/>
      <c r="J943" s="24"/>
      <c r="K943" s="24"/>
    </row>
    <row r="944" spans="1:11" ht="20.100000000000001" customHeight="1">
      <c r="A944" s="31"/>
      <c r="B944" s="31"/>
      <c r="C944" s="32">
        <v>5</v>
      </c>
      <c r="D944" s="34" t="s">
        <v>935</v>
      </c>
      <c r="E944" s="21" t="s">
        <v>16</v>
      </c>
      <c r="F944" s="22">
        <v>1</v>
      </c>
      <c r="G944" s="22"/>
      <c r="H944" s="22">
        <v>20</v>
      </c>
      <c r="I944" s="24">
        <v>866</v>
      </c>
      <c r="J944" s="24"/>
      <c r="K944" s="24">
        <v>0</v>
      </c>
    </row>
    <row r="945" spans="1:11" ht="20.100000000000001" customHeight="1">
      <c r="A945" s="31"/>
      <c r="B945" s="31"/>
      <c r="C945" s="32"/>
      <c r="D945" s="34"/>
      <c r="E945" s="21" t="s">
        <v>936</v>
      </c>
      <c r="F945" s="22">
        <v>1</v>
      </c>
      <c r="G945" s="22">
        <v>20</v>
      </c>
      <c r="H945" s="22">
        <v>20</v>
      </c>
      <c r="I945" s="24"/>
      <c r="J945" s="24"/>
      <c r="K945" s="24"/>
    </row>
    <row r="946" spans="1:11" ht="20.100000000000001" customHeight="1">
      <c r="A946" s="31"/>
      <c r="B946" s="31"/>
      <c r="C946" s="32">
        <v>6</v>
      </c>
      <c r="D946" s="34" t="s">
        <v>937</v>
      </c>
      <c r="E946" s="21" t="s">
        <v>16</v>
      </c>
      <c r="F946" s="22">
        <v>2</v>
      </c>
      <c r="G946" s="22"/>
      <c r="H946" s="22">
        <v>60</v>
      </c>
      <c r="I946" s="24">
        <v>97</v>
      </c>
      <c r="J946" s="24"/>
      <c r="K946" s="24">
        <v>0</v>
      </c>
    </row>
    <row r="947" spans="1:11" ht="20.100000000000001" customHeight="1">
      <c r="A947" s="31"/>
      <c r="B947" s="31"/>
      <c r="C947" s="32"/>
      <c r="D947" s="34"/>
      <c r="E947" s="21" t="s">
        <v>938</v>
      </c>
      <c r="F947" s="22">
        <v>2</v>
      </c>
      <c r="G947" s="22">
        <v>29.851199999999999</v>
      </c>
      <c r="H947" s="22">
        <v>59.702399999999997</v>
      </c>
      <c r="I947" s="24"/>
      <c r="J947" s="24"/>
      <c r="K947" s="24"/>
    </row>
    <row r="948" spans="1:11" ht="20.100000000000001" customHeight="1">
      <c r="A948" s="31"/>
      <c r="B948" s="31"/>
      <c r="C948" s="32">
        <v>7</v>
      </c>
      <c r="D948" s="34" t="s">
        <v>939</v>
      </c>
      <c r="E948" s="21" t="s">
        <v>16</v>
      </c>
      <c r="F948" s="22">
        <v>150</v>
      </c>
      <c r="G948" s="22"/>
      <c r="H948" s="22">
        <v>985</v>
      </c>
      <c r="I948" s="24">
        <v>379</v>
      </c>
      <c r="J948" s="24"/>
      <c r="K948" s="24">
        <f>H948-I948</f>
        <v>606</v>
      </c>
    </row>
    <row r="949" spans="1:11" ht="20.100000000000001" customHeight="1">
      <c r="A949" s="31"/>
      <c r="B949" s="31"/>
      <c r="C949" s="32"/>
      <c r="D949" s="34"/>
      <c r="E949" s="21" t="s">
        <v>940</v>
      </c>
      <c r="F949" s="22">
        <v>113</v>
      </c>
      <c r="G949" s="22">
        <v>5.9424000000000001</v>
      </c>
      <c r="H949" s="22">
        <v>671.49120000000005</v>
      </c>
      <c r="I949" s="24"/>
      <c r="J949" s="24"/>
      <c r="K949" s="24"/>
    </row>
    <row r="950" spans="1:11" ht="20.100000000000001" customHeight="1">
      <c r="A950" s="31"/>
      <c r="B950" s="31"/>
      <c r="C950" s="32"/>
      <c r="D950" s="34"/>
      <c r="E950" s="21" t="s">
        <v>941</v>
      </c>
      <c r="F950" s="22">
        <v>8</v>
      </c>
      <c r="G950" s="22">
        <v>5.9412000000000003</v>
      </c>
      <c r="H950" s="22">
        <v>47.529600000000002</v>
      </c>
      <c r="I950" s="24"/>
      <c r="J950" s="24"/>
      <c r="K950" s="24"/>
    </row>
    <row r="951" spans="1:11" ht="20.100000000000001" customHeight="1">
      <c r="A951" s="31"/>
      <c r="B951" s="31"/>
      <c r="C951" s="32"/>
      <c r="D951" s="34"/>
      <c r="E951" s="21" t="s">
        <v>942</v>
      </c>
      <c r="F951" s="22">
        <v>1</v>
      </c>
      <c r="G951" s="22">
        <v>9.1639999999999997</v>
      </c>
      <c r="H951" s="22">
        <v>9.1639999999999997</v>
      </c>
      <c r="I951" s="24"/>
      <c r="J951" s="24"/>
      <c r="K951" s="24"/>
    </row>
    <row r="952" spans="1:11" ht="20.100000000000001" customHeight="1">
      <c r="A952" s="31"/>
      <c r="B952" s="31"/>
      <c r="C952" s="32"/>
      <c r="D952" s="34"/>
      <c r="E952" s="21" t="s">
        <v>943</v>
      </c>
      <c r="F952" s="22">
        <v>1</v>
      </c>
      <c r="G952" s="22">
        <v>9.2818000000000005</v>
      </c>
      <c r="H952" s="22">
        <v>9.2818000000000005</v>
      </c>
      <c r="I952" s="24"/>
      <c r="J952" s="24"/>
      <c r="K952" s="24"/>
    </row>
    <row r="953" spans="1:11" ht="20.100000000000001" customHeight="1">
      <c r="A953" s="31"/>
      <c r="B953" s="31"/>
      <c r="C953" s="32"/>
      <c r="D953" s="34"/>
      <c r="E953" s="21" t="s">
        <v>944</v>
      </c>
      <c r="F953" s="22">
        <v>1</v>
      </c>
      <c r="G953" s="22">
        <v>6.42</v>
      </c>
      <c r="H953" s="22">
        <v>6.42</v>
      </c>
      <c r="I953" s="24"/>
      <c r="J953" s="24"/>
      <c r="K953" s="24"/>
    </row>
    <row r="954" spans="1:11" ht="20.100000000000001" customHeight="1">
      <c r="A954" s="31"/>
      <c r="B954" s="31"/>
      <c r="C954" s="32"/>
      <c r="D954" s="34"/>
      <c r="E954" s="21" t="s">
        <v>945</v>
      </c>
      <c r="F954" s="22">
        <v>10</v>
      </c>
      <c r="G954" s="22">
        <v>9.2260000000000009</v>
      </c>
      <c r="H954" s="22">
        <v>92.26</v>
      </c>
      <c r="I954" s="24"/>
      <c r="J954" s="24"/>
      <c r="K954" s="24"/>
    </row>
    <row r="955" spans="1:11" ht="20.100000000000001" customHeight="1">
      <c r="A955" s="31"/>
      <c r="B955" s="31"/>
      <c r="C955" s="32"/>
      <c r="D955" s="34"/>
      <c r="E955" s="21" t="s">
        <v>946</v>
      </c>
      <c r="F955" s="22">
        <v>16</v>
      </c>
      <c r="G955" s="22">
        <v>9.3239999999999998</v>
      </c>
      <c r="H955" s="22">
        <v>149.184</v>
      </c>
      <c r="I955" s="24"/>
      <c r="J955" s="24"/>
      <c r="K955" s="24"/>
    </row>
    <row r="956" spans="1:11" ht="20.100000000000001" customHeight="1">
      <c r="A956" s="31">
        <v>21</v>
      </c>
      <c r="B956" s="32" t="s">
        <v>947</v>
      </c>
      <c r="C956" s="28" t="s">
        <v>14</v>
      </c>
      <c r="D956" s="30"/>
      <c r="E956" s="30"/>
      <c r="F956" s="20">
        <v>12970</v>
      </c>
      <c r="G956" s="20"/>
      <c r="H956" s="20">
        <v>200995</v>
      </c>
      <c r="I956" s="19"/>
      <c r="J956" s="19"/>
      <c r="K956" s="19">
        <f>SUM(K957:K1006)</f>
        <v>183792</v>
      </c>
    </row>
    <row r="957" spans="1:11" ht="20.100000000000001" customHeight="1">
      <c r="A957" s="31"/>
      <c r="B957" s="32"/>
      <c r="C957" s="32">
        <v>1</v>
      </c>
      <c r="D957" s="34" t="s">
        <v>948</v>
      </c>
      <c r="E957" s="21" t="s">
        <v>16</v>
      </c>
      <c r="F957" s="22">
        <v>27</v>
      </c>
      <c r="G957" s="22"/>
      <c r="H957" s="22">
        <v>537</v>
      </c>
      <c r="I957" s="24">
        <v>11</v>
      </c>
      <c r="J957" s="24"/>
      <c r="K957" s="24">
        <f>H957-I957</f>
        <v>526</v>
      </c>
    </row>
    <row r="958" spans="1:11" ht="20.100000000000001" customHeight="1">
      <c r="A958" s="31"/>
      <c r="B958" s="32"/>
      <c r="C958" s="32"/>
      <c r="D958" s="34"/>
      <c r="E958" s="21" t="s">
        <v>949</v>
      </c>
      <c r="F958" s="22">
        <v>23</v>
      </c>
      <c r="G958" s="22">
        <v>19.906500000000001</v>
      </c>
      <c r="H958" s="22">
        <v>457.84949999999998</v>
      </c>
      <c r="I958" s="24"/>
      <c r="J958" s="24"/>
      <c r="K958" s="24"/>
    </row>
    <row r="959" spans="1:11" ht="20.100000000000001" customHeight="1">
      <c r="A959" s="31"/>
      <c r="B959" s="32"/>
      <c r="C959" s="32"/>
      <c r="D959" s="34"/>
      <c r="E959" s="21" t="s">
        <v>950</v>
      </c>
      <c r="F959" s="22">
        <v>4</v>
      </c>
      <c r="G959" s="22">
        <v>19.906500000000001</v>
      </c>
      <c r="H959" s="22">
        <v>79.626000000000005</v>
      </c>
      <c r="I959" s="24"/>
      <c r="J959" s="24"/>
      <c r="K959" s="24"/>
    </row>
    <row r="960" spans="1:11" ht="20.100000000000001" customHeight="1">
      <c r="A960" s="31"/>
      <c r="B960" s="32"/>
      <c r="C960" s="32">
        <v>2</v>
      </c>
      <c r="D960" s="34" t="s">
        <v>951</v>
      </c>
      <c r="E960" s="21" t="s">
        <v>16</v>
      </c>
      <c r="F960" s="22">
        <v>41</v>
      </c>
      <c r="G960" s="22"/>
      <c r="H960" s="22">
        <v>738</v>
      </c>
      <c r="I960" s="24">
        <v>497</v>
      </c>
      <c r="J960" s="24"/>
      <c r="K960" s="24">
        <f>H960-I960</f>
        <v>241</v>
      </c>
    </row>
    <row r="961" spans="1:11" ht="20.100000000000001" customHeight="1">
      <c r="A961" s="31"/>
      <c r="B961" s="32"/>
      <c r="C961" s="32"/>
      <c r="D961" s="34"/>
      <c r="E961" s="21" t="s">
        <v>952</v>
      </c>
      <c r="F961" s="22">
        <v>3</v>
      </c>
      <c r="G961" s="22">
        <v>9.5</v>
      </c>
      <c r="H961" s="22">
        <v>28.5</v>
      </c>
      <c r="I961" s="24"/>
      <c r="J961" s="24"/>
      <c r="K961" s="24"/>
    </row>
    <row r="962" spans="1:11" ht="20.100000000000001" customHeight="1">
      <c r="A962" s="31"/>
      <c r="B962" s="32"/>
      <c r="C962" s="32"/>
      <c r="D962" s="34"/>
      <c r="E962" s="21" t="s">
        <v>953</v>
      </c>
      <c r="F962" s="22">
        <v>35</v>
      </c>
      <c r="G962" s="22">
        <v>18.578800000000001</v>
      </c>
      <c r="H962" s="22">
        <v>650.25800000000004</v>
      </c>
      <c r="I962" s="24"/>
      <c r="J962" s="24"/>
      <c r="K962" s="24"/>
    </row>
    <row r="963" spans="1:11" ht="20.100000000000001" customHeight="1">
      <c r="A963" s="31"/>
      <c r="B963" s="32"/>
      <c r="C963" s="32"/>
      <c r="D963" s="34"/>
      <c r="E963" s="21" t="s">
        <v>954</v>
      </c>
      <c r="F963" s="22">
        <v>3</v>
      </c>
      <c r="G963" s="22">
        <v>19.910799999999998</v>
      </c>
      <c r="H963" s="22">
        <v>59.732399999999998</v>
      </c>
      <c r="I963" s="24"/>
      <c r="J963" s="24"/>
      <c r="K963" s="24"/>
    </row>
    <row r="964" spans="1:11" ht="20.100000000000001" customHeight="1">
      <c r="A964" s="31">
        <v>21</v>
      </c>
      <c r="B964" s="32" t="s">
        <v>947</v>
      </c>
      <c r="C964" s="32">
        <v>3</v>
      </c>
      <c r="D964" s="34" t="s">
        <v>955</v>
      </c>
      <c r="E964" s="21" t="s">
        <v>16</v>
      </c>
      <c r="F964" s="22">
        <v>1449</v>
      </c>
      <c r="G964" s="22"/>
      <c r="H964" s="22">
        <v>40525</v>
      </c>
      <c r="I964" s="24">
        <v>0</v>
      </c>
      <c r="J964" s="24"/>
      <c r="K964" s="24">
        <f>H964-I964</f>
        <v>40525</v>
      </c>
    </row>
    <row r="965" spans="1:11" ht="20.100000000000001" customHeight="1">
      <c r="A965" s="31"/>
      <c r="B965" s="32"/>
      <c r="C965" s="32"/>
      <c r="D965" s="34"/>
      <c r="E965" s="21" t="s">
        <v>956</v>
      </c>
      <c r="F965" s="22">
        <v>47</v>
      </c>
      <c r="G965" s="22">
        <v>6.66</v>
      </c>
      <c r="H965" s="22">
        <v>313.02</v>
      </c>
      <c r="I965" s="24"/>
      <c r="J965" s="24"/>
      <c r="K965" s="24"/>
    </row>
    <row r="966" spans="1:11" ht="20.100000000000001" customHeight="1">
      <c r="A966" s="31"/>
      <c r="B966" s="32"/>
      <c r="C966" s="32"/>
      <c r="D966" s="34"/>
      <c r="E966" s="21" t="s">
        <v>384</v>
      </c>
      <c r="F966" s="22">
        <v>496</v>
      </c>
      <c r="G966" s="22">
        <v>30</v>
      </c>
      <c r="H966" s="22">
        <v>14880</v>
      </c>
      <c r="I966" s="24"/>
      <c r="J966" s="24"/>
      <c r="K966" s="24"/>
    </row>
    <row r="967" spans="1:11" ht="20.100000000000001" customHeight="1">
      <c r="A967" s="31"/>
      <c r="B967" s="32"/>
      <c r="C967" s="32"/>
      <c r="D967" s="34"/>
      <c r="E967" s="21" t="s">
        <v>957</v>
      </c>
      <c r="F967" s="22">
        <v>413</v>
      </c>
      <c r="G967" s="22">
        <v>29.861999999999998</v>
      </c>
      <c r="H967" s="22">
        <v>12333.005999999999</v>
      </c>
      <c r="I967" s="24"/>
      <c r="J967" s="24"/>
      <c r="K967" s="24"/>
    </row>
    <row r="968" spans="1:11" ht="20.100000000000001" customHeight="1">
      <c r="A968" s="31"/>
      <c r="B968" s="32"/>
      <c r="C968" s="32"/>
      <c r="D968" s="34"/>
      <c r="E968" s="21" t="s">
        <v>958</v>
      </c>
      <c r="F968" s="22">
        <v>214</v>
      </c>
      <c r="G968" s="22">
        <v>30</v>
      </c>
      <c r="H968" s="22">
        <v>6420</v>
      </c>
      <c r="I968" s="24"/>
      <c r="J968" s="24"/>
      <c r="K968" s="24"/>
    </row>
    <row r="969" spans="1:11" ht="20.100000000000001" customHeight="1">
      <c r="A969" s="31"/>
      <c r="B969" s="32"/>
      <c r="C969" s="32"/>
      <c r="D969" s="34"/>
      <c r="E969" s="21" t="s">
        <v>388</v>
      </c>
      <c r="F969" s="22">
        <v>7</v>
      </c>
      <c r="G969" s="22">
        <v>30</v>
      </c>
      <c r="H969" s="22">
        <v>210</v>
      </c>
      <c r="I969" s="24"/>
      <c r="J969" s="24"/>
      <c r="K969" s="24"/>
    </row>
    <row r="970" spans="1:11" ht="20.100000000000001" customHeight="1">
      <c r="A970" s="31"/>
      <c r="B970" s="32"/>
      <c r="C970" s="32"/>
      <c r="D970" s="34"/>
      <c r="E970" s="21" t="s">
        <v>959</v>
      </c>
      <c r="F970" s="22">
        <v>27</v>
      </c>
      <c r="G970" s="22">
        <v>4.4000000000000004</v>
      </c>
      <c r="H970" s="22">
        <v>118.8</v>
      </c>
      <c r="I970" s="24"/>
      <c r="J970" s="24"/>
      <c r="K970" s="24"/>
    </row>
    <row r="971" spans="1:11" ht="20.100000000000001" customHeight="1">
      <c r="A971" s="31"/>
      <c r="B971" s="32"/>
      <c r="C971" s="32"/>
      <c r="D971" s="34"/>
      <c r="E971" s="21" t="s">
        <v>960</v>
      </c>
      <c r="F971" s="22">
        <v>20</v>
      </c>
      <c r="G971" s="22">
        <v>20</v>
      </c>
      <c r="H971" s="22">
        <v>400</v>
      </c>
      <c r="I971" s="24"/>
      <c r="J971" s="24"/>
      <c r="K971" s="24"/>
    </row>
    <row r="972" spans="1:11" ht="20.100000000000001" customHeight="1">
      <c r="A972" s="31"/>
      <c r="B972" s="32"/>
      <c r="C972" s="32"/>
      <c r="D972" s="34"/>
      <c r="E972" s="21" t="s">
        <v>961</v>
      </c>
      <c r="F972" s="22">
        <v>135</v>
      </c>
      <c r="G972" s="22">
        <v>30</v>
      </c>
      <c r="H972" s="22">
        <v>4050</v>
      </c>
      <c r="I972" s="24"/>
      <c r="J972" s="24"/>
      <c r="K972" s="24"/>
    </row>
    <row r="973" spans="1:11" ht="20.100000000000001" customHeight="1">
      <c r="A973" s="31"/>
      <c r="B973" s="32"/>
      <c r="C973" s="32"/>
      <c r="D973" s="34"/>
      <c r="E973" s="21" t="s">
        <v>962</v>
      </c>
      <c r="F973" s="22">
        <v>90</v>
      </c>
      <c r="G973" s="22">
        <v>20</v>
      </c>
      <c r="H973" s="22">
        <v>1800</v>
      </c>
      <c r="I973" s="24"/>
      <c r="J973" s="24"/>
      <c r="K973" s="24"/>
    </row>
    <row r="974" spans="1:11" ht="20.100000000000001" customHeight="1">
      <c r="A974" s="31"/>
      <c r="B974" s="32"/>
      <c r="C974" s="32">
        <v>4</v>
      </c>
      <c r="D974" s="34" t="s">
        <v>963</v>
      </c>
      <c r="E974" s="21" t="s">
        <v>16</v>
      </c>
      <c r="F974" s="22">
        <v>5110</v>
      </c>
      <c r="G974" s="22"/>
      <c r="H974" s="22">
        <v>136251</v>
      </c>
      <c r="I974" s="24">
        <v>16695</v>
      </c>
      <c r="J974" s="24"/>
      <c r="K974" s="24">
        <f>H974-I974</f>
        <v>119556</v>
      </c>
    </row>
    <row r="975" spans="1:11" ht="20.100000000000001" customHeight="1">
      <c r="A975" s="31"/>
      <c r="B975" s="32"/>
      <c r="C975" s="32"/>
      <c r="D975" s="34"/>
      <c r="E975" s="21" t="s">
        <v>964</v>
      </c>
      <c r="F975" s="22">
        <v>1301</v>
      </c>
      <c r="G975" s="22">
        <v>30</v>
      </c>
      <c r="H975" s="22">
        <v>39030</v>
      </c>
      <c r="I975" s="24"/>
      <c r="J975" s="24"/>
      <c r="K975" s="24"/>
    </row>
    <row r="976" spans="1:11" ht="20.100000000000001" customHeight="1">
      <c r="A976" s="31"/>
      <c r="B976" s="32"/>
      <c r="C976" s="32"/>
      <c r="D976" s="34"/>
      <c r="E976" s="21" t="s">
        <v>965</v>
      </c>
      <c r="F976" s="22">
        <v>46</v>
      </c>
      <c r="G976" s="22">
        <v>30</v>
      </c>
      <c r="H976" s="22">
        <v>1380</v>
      </c>
      <c r="I976" s="24"/>
      <c r="J976" s="24"/>
      <c r="K976" s="24"/>
    </row>
    <row r="977" spans="1:11" ht="20.100000000000001" customHeight="1">
      <c r="A977" s="31"/>
      <c r="B977" s="32"/>
      <c r="C977" s="32"/>
      <c r="D977" s="34"/>
      <c r="E977" s="21" t="s">
        <v>966</v>
      </c>
      <c r="F977" s="22">
        <v>429</v>
      </c>
      <c r="G977" s="22">
        <v>30</v>
      </c>
      <c r="H977" s="22">
        <v>12870</v>
      </c>
      <c r="I977" s="24"/>
      <c r="J977" s="24"/>
      <c r="K977" s="24"/>
    </row>
    <row r="978" spans="1:11" ht="20.100000000000001" customHeight="1">
      <c r="A978" s="31"/>
      <c r="B978" s="32"/>
      <c r="C978" s="32"/>
      <c r="D978" s="34"/>
      <c r="E978" s="21" t="s">
        <v>967</v>
      </c>
      <c r="F978" s="22">
        <v>123</v>
      </c>
      <c r="G978" s="22">
        <v>29.851199999999999</v>
      </c>
      <c r="H978" s="22">
        <v>3671.6976</v>
      </c>
      <c r="I978" s="24"/>
      <c r="J978" s="24"/>
      <c r="K978" s="24"/>
    </row>
    <row r="979" spans="1:11" ht="20.100000000000001" customHeight="1">
      <c r="A979" s="31"/>
      <c r="B979" s="32"/>
      <c r="C979" s="32"/>
      <c r="D979" s="34"/>
      <c r="E979" s="21" t="s">
        <v>968</v>
      </c>
      <c r="F979" s="22">
        <v>159</v>
      </c>
      <c r="G979" s="22">
        <v>29.851199999999999</v>
      </c>
      <c r="H979" s="22">
        <v>4746.3407999999999</v>
      </c>
      <c r="I979" s="24"/>
      <c r="J979" s="24"/>
      <c r="K979" s="24"/>
    </row>
    <row r="980" spans="1:11" ht="20.100000000000001" customHeight="1">
      <c r="A980" s="31"/>
      <c r="B980" s="32"/>
      <c r="C980" s="32"/>
      <c r="D980" s="34"/>
      <c r="E980" s="21" t="s">
        <v>969</v>
      </c>
      <c r="F980" s="22">
        <v>308</v>
      </c>
      <c r="G980" s="22">
        <v>30</v>
      </c>
      <c r="H980" s="22">
        <v>9240</v>
      </c>
      <c r="I980" s="24"/>
      <c r="J980" s="24"/>
      <c r="K980" s="24"/>
    </row>
    <row r="981" spans="1:11" ht="20.100000000000001" customHeight="1">
      <c r="A981" s="31"/>
      <c r="B981" s="32"/>
      <c r="C981" s="32"/>
      <c r="D981" s="34"/>
      <c r="E981" s="21" t="s">
        <v>970</v>
      </c>
      <c r="F981" s="22">
        <v>235</v>
      </c>
      <c r="G981" s="22">
        <v>30</v>
      </c>
      <c r="H981" s="22">
        <v>7050</v>
      </c>
      <c r="I981" s="24"/>
      <c r="J981" s="24"/>
      <c r="K981" s="24"/>
    </row>
    <row r="982" spans="1:11" ht="20.100000000000001" customHeight="1">
      <c r="A982" s="31"/>
      <c r="B982" s="32"/>
      <c r="C982" s="32"/>
      <c r="D982" s="34"/>
      <c r="E982" s="21" t="s">
        <v>971</v>
      </c>
      <c r="F982" s="22">
        <v>792</v>
      </c>
      <c r="G982" s="22">
        <v>30</v>
      </c>
      <c r="H982" s="22">
        <v>23760</v>
      </c>
      <c r="I982" s="24"/>
      <c r="J982" s="24"/>
      <c r="K982" s="24"/>
    </row>
    <row r="983" spans="1:11" ht="20.100000000000001" customHeight="1">
      <c r="A983" s="31"/>
      <c r="B983" s="32"/>
      <c r="C983" s="32"/>
      <c r="D983" s="34"/>
      <c r="E983" s="21" t="s">
        <v>972</v>
      </c>
      <c r="F983" s="22">
        <v>99</v>
      </c>
      <c r="G983" s="22">
        <v>30</v>
      </c>
      <c r="H983" s="22">
        <v>2970</v>
      </c>
      <c r="I983" s="24"/>
      <c r="J983" s="24"/>
      <c r="K983" s="24"/>
    </row>
    <row r="984" spans="1:11" ht="20.100000000000001" customHeight="1">
      <c r="A984" s="31"/>
      <c r="B984" s="32"/>
      <c r="C984" s="32"/>
      <c r="D984" s="34"/>
      <c r="E984" s="21" t="s">
        <v>973</v>
      </c>
      <c r="F984" s="22">
        <v>19</v>
      </c>
      <c r="G984" s="22">
        <v>30</v>
      </c>
      <c r="H984" s="22">
        <v>570</v>
      </c>
      <c r="I984" s="24"/>
      <c r="J984" s="24"/>
      <c r="K984" s="24"/>
    </row>
    <row r="985" spans="1:11" ht="20.100000000000001" customHeight="1">
      <c r="A985" s="31"/>
      <c r="B985" s="32"/>
      <c r="C985" s="32"/>
      <c r="D985" s="34"/>
      <c r="E985" s="21" t="s">
        <v>974</v>
      </c>
      <c r="F985" s="22">
        <v>50</v>
      </c>
      <c r="G985" s="22">
        <v>30</v>
      </c>
      <c r="H985" s="22">
        <v>1500</v>
      </c>
      <c r="I985" s="24"/>
      <c r="J985" s="24"/>
      <c r="K985" s="24"/>
    </row>
    <row r="986" spans="1:11" ht="20.100000000000001" customHeight="1">
      <c r="A986" s="31"/>
      <c r="B986" s="32"/>
      <c r="C986" s="32"/>
      <c r="D986" s="34"/>
      <c r="E986" s="21" t="s">
        <v>975</v>
      </c>
      <c r="F986" s="22">
        <v>24</v>
      </c>
      <c r="G986" s="22">
        <v>7.3680000000000003</v>
      </c>
      <c r="H986" s="22">
        <v>176.83199999999999</v>
      </c>
      <c r="I986" s="24"/>
      <c r="J986" s="24"/>
      <c r="K986" s="24"/>
    </row>
    <row r="987" spans="1:11" ht="20.100000000000001" customHeight="1">
      <c r="A987" s="31"/>
      <c r="B987" s="32"/>
      <c r="C987" s="32"/>
      <c r="D987" s="34"/>
      <c r="E987" s="21" t="s">
        <v>976</v>
      </c>
      <c r="F987" s="22">
        <v>35</v>
      </c>
      <c r="G987" s="22">
        <v>15</v>
      </c>
      <c r="H987" s="22">
        <v>525</v>
      </c>
      <c r="I987" s="24"/>
      <c r="J987" s="24"/>
      <c r="K987" s="24"/>
    </row>
    <row r="988" spans="1:11" ht="20.100000000000001" customHeight="1">
      <c r="A988" s="31"/>
      <c r="B988" s="32"/>
      <c r="C988" s="32"/>
      <c r="D988" s="34"/>
      <c r="E988" s="21" t="s">
        <v>977</v>
      </c>
      <c r="F988" s="22">
        <v>50</v>
      </c>
      <c r="G988" s="22">
        <v>15</v>
      </c>
      <c r="H988" s="22">
        <v>750</v>
      </c>
      <c r="I988" s="24"/>
      <c r="J988" s="24"/>
      <c r="K988" s="24"/>
    </row>
    <row r="989" spans="1:11" ht="20.100000000000001" customHeight="1">
      <c r="A989" s="31"/>
      <c r="B989" s="32"/>
      <c r="C989" s="32"/>
      <c r="D989" s="34"/>
      <c r="E989" s="21" t="s">
        <v>978</v>
      </c>
      <c r="F989" s="22">
        <v>92</v>
      </c>
      <c r="G989" s="22">
        <v>15</v>
      </c>
      <c r="H989" s="22">
        <v>1380</v>
      </c>
      <c r="I989" s="24"/>
      <c r="J989" s="24"/>
      <c r="K989" s="24"/>
    </row>
    <row r="990" spans="1:11" ht="20.100000000000001" customHeight="1">
      <c r="A990" s="31"/>
      <c r="B990" s="32"/>
      <c r="C990" s="32"/>
      <c r="D990" s="34"/>
      <c r="E990" s="21" t="s">
        <v>979</v>
      </c>
      <c r="F990" s="22">
        <v>52</v>
      </c>
      <c r="G990" s="22">
        <v>15</v>
      </c>
      <c r="H990" s="22">
        <v>780</v>
      </c>
      <c r="I990" s="24"/>
      <c r="J990" s="24"/>
      <c r="K990" s="24"/>
    </row>
    <row r="991" spans="1:11" ht="20.100000000000001" customHeight="1">
      <c r="A991" s="31"/>
      <c r="B991" s="32"/>
      <c r="C991" s="32"/>
      <c r="D991" s="34"/>
      <c r="E991" s="21" t="s">
        <v>980</v>
      </c>
      <c r="F991" s="22">
        <v>13</v>
      </c>
      <c r="G991" s="22">
        <v>30</v>
      </c>
      <c r="H991" s="22">
        <v>390</v>
      </c>
      <c r="I991" s="24"/>
      <c r="J991" s="24"/>
      <c r="K991" s="24"/>
    </row>
    <row r="992" spans="1:11" ht="20.100000000000001" customHeight="1">
      <c r="A992" s="31"/>
      <c r="B992" s="32"/>
      <c r="C992" s="32"/>
      <c r="D992" s="34"/>
      <c r="E992" s="21" t="s">
        <v>981</v>
      </c>
      <c r="F992" s="22">
        <v>21</v>
      </c>
      <c r="G992" s="22">
        <v>30</v>
      </c>
      <c r="H992" s="22">
        <v>630</v>
      </c>
      <c r="I992" s="24"/>
      <c r="J992" s="24"/>
      <c r="K992" s="24"/>
    </row>
    <row r="993" spans="1:11" ht="20.100000000000001" customHeight="1">
      <c r="A993" s="31"/>
      <c r="B993" s="32"/>
      <c r="C993" s="32"/>
      <c r="D993" s="34"/>
      <c r="E993" s="21" t="s">
        <v>982</v>
      </c>
      <c r="F993" s="22">
        <v>149</v>
      </c>
      <c r="G993" s="22">
        <v>30</v>
      </c>
      <c r="H993" s="22">
        <v>4470</v>
      </c>
      <c r="I993" s="24"/>
      <c r="J993" s="24"/>
      <c r="K993" s="24"/>
    </row>
    <row r="994" spans="1:11" ht="20.100000000000001" customHeight="1">
      <c r="A994" s="31"/>
      <c r="B994" s="32"/>
      <c r="C994" s="32"/>
      <c r="D994" s="34"/>
      <c r="E994" s="21" t="s">
        <v>983</v>
      </c>
      <c r="F994" s="22">
        <v>106</v>
      </c>
      <c r="G994" s="22">
        <v>15</v>
      </c>
      <c r="H994" s="22">
        <v>1590</v>
      </c>
      <c r="I994" s="24"/>
      <c r="J994" s="24"/>
      <c r="K994" s="24"/>
    </row>
    <row r="995" spans="1:11" ht="20.100000000000001" customHeight="1">
      <c r="A995" s="31"/>
      <c r="B995" s="32"/>
      <c r="C995" s="32"/>
      <c r="D995" s="34"/>
      <c r="E995" s="21" t="s">
        <v>984</v>
      </c>
      <c r="F995" s="22">
        <v>146</v>
      </c>
      <c r="G995" s="22">
        <v>20</v>
      </c>
      <c r="H995" s="22">
        <v>2920</v>
      </c>
      <c r="I995" s="24"/>
      <c r="J995" s="24"/>
      <c r="K995" s="24"/>
    </row>
    <row r="996" spans="1:11" ht="20.100000000000001" customHeight="1">
      <c r="A996" s="31"/>
      <c r="B996" s="32"/>
      <c r="C996" s="32"/>
      <c r="D996" s="34"/>
      <c r="E996" s="21" t="s">
        <v>985</v>
      </c>
      <c r="F996" s="22">
        <v>164</v>
      </c>
      <c r="G996" s="22">
        <v>20</v>
      </c>
      <c r="H996" s="22">
        <v>3280</v>
      </c>
      <c r="I996" s="24"/>
      <c r="J996" s="24"/>
      <c r="K996" s="24"/>
    </row>
    <row r="997" spans="1:11" ht="20.100000000000001" customHeight="1">
      <c r="A997" s="31"/>
      <c r="B997" s="32"/>
      <c r="C997" s="32"/>
      <c r="D997" s="34"/>
      <c r="E997" s="21" t="s">
        <v>986</v>
      </c>
      <c r="F997" s="22">
        <v>55</v>
      </c>
      <c r="G997" s="22">
        <v>20</v>
      </c>
      <c r="H997" s="22">
        <v>1100</v>
      </c>
      <c r="I997" s="24"/>
      <c r="J997" s="24"/>
      <c r="K997" s="24"/>
    </row>
    <row r="998" spans="1:11" ht="20.100000000000001" customHeight="1">
      <c r="A998" s="31"/>
      <c r="B998" s="32"/>
      <c r="C998" s="32"/>
      <c r="D998" s="34"/>
      <c r="E998" s="21" t="s">
        <v>987</v>
      </c>
      <c r="F998" s="22">
        <v>100</v>
      </c>
      <c r="G998" s="22">
        <v>20</v>
      </c>
      <c r="H998" s="22">
        <v>2000</v>
      </c>
      <c r="I998" s="24"/>
      <c r="J998" s="24"/>
      <c r="K998" s="24"/>
    </row>
    <row r="999" spans="1:11" ht="20.100000000000001" customHeight="1">
      <c r="A999" s="31"/>
      <c r="B999" s="32"/>
      <c r="C999" s="32"/>
      <c r="D999" s="34"/>
      <c r="E999" s="21" t="s">
        <v>988</v>
      </c>
      <c r="F999" s="22">
        <v>204</v>
      </c>
      <c r="G999" s="22">
        <v>20</v>
      </c>
      <c r="H999" s="22">
        <v>4080</v>
      </c>
      <c r="I999" s="24"/>
      <c r="J999" s="24"/>
      <c r="K999" s="24"/>
    </row>
    <row r="1000" spans="1:11" ht="20.100000000000001" customHeight="1">
      <c r="A1000" s="31"/>
      <c r="B1000" s="32"/>
      <c r="C1000" s="32"/>
      <c r="D1000" s="34"/>
      <c r="E1000" s="21" t="s">
        <v>989</v>
      </c>
      <c r="F1000" s="22">
        <v>85</v>
      </c>
      <c r="G1000" s="22">
        <v>20</v>
      </c>
      <c r="H1000" s="22">
        <v>1700</v>
      </c>
      <c r="I1000" s="24"/>
      <c r="J1000" s="24"/>
      <c r="K1000" s="24"/>
    </row>
    <row r="1001" spans="1:11" ht="20.100000000000001" customHeight="1">
      <c r="A1001" s="31"/>
      <c r="B1001" s="32"/>
      <c r="C1001" s="32"/>
      <c r="D1001" s="34"/>
      <c r="E1001" s="21" t="s">
        <v>990</v>
      </c>
      <c r="F1001" s="22">
        <v>13</v>
      </c>
      <c r="G1001" s="22">
        <v>20</v>
      </c>
      <c r="H1001" s="22">
        <v>260</v>
      </c>
      <c r="I1001" s="24"/>
      <c r="J1001" s="24"/>
      <c r="K1001" s="24"/>
    </row>
    <row r="1002" spans="1:11" ht="20.100000000000001" customHeight="1">
      <c r="A1002" s="31"/>
      <c r="B1002" s="32"/>
      <c r="C1002" s="32"/>
      <c r="D1002" s="34"/>
      <c r="E1002" s="21" t="s">
        <v>991</v>
      </c>
      <c r="F1002" s="22">
        <v>76</v>
      </c>
      <c r="G1002" s="22">
        <v>20</v>
      </c>
      <c r="H1002" s="22">
        <v>1520</v>
      </c>
      <c r="I1002" s="24"/>
      <c r="J1002" s="24"/>
      <c r="K1002" s="24"/>
    </row>
    <row r="1003" spans="1:11" ht="20.100000000000001" customHeight="1">
      <c r="A1003" s="31"/>
      <c r="B1003" s="32"/>
      <c r="C1003" s="32"/>
      <c r="D1003" s="34"/>
      <c r="E1003" s="21" t="s">
        <v>992</v>
      </c>
      <c r="F1003" s="22">
        <v>70</v>
      </c>
      <c r="G1003" s="22">
        <v>15.220800000000001</v>
      </c>
      <c r="H1003" s="22">
        <v>1065.4559999999999</v>
      </c>
      <c r="I1003" s="24"/>
      <c r="J1003" s="24"/>
      <c r="K1003" s="24"/>
    </row>
    <row r="1004" spans="1:11" ht="20.100000000000001" customHeight="1">
      <c r="A1004" s="31"/>
      <c r="B1004" s="32"/>
      <c r="C1004" s="32"/>
      <c r="D1004" s="34"/>
      <c r="E1004" s="21" t="s">
        <v>993</v>
      </c>
      <c r="F1004" s="22">
        <v>34</v>
      </c>
      <c r="G1004" s="22">
        <v>9</v>
      </c>
      <c r="H1004" s="22">
        <v>306</v>
      </c>
      <c r="I1004" s="24"/>
      <c r="J1004" s="24"/>
      <c r="K1004" s="24"/>
    </row>
    <row r="1005" spans="1:11" ht="20.100000000000001" customHeight="1">
      <c r="A1005" s="31"/>
      <c r="B1005" s="32"/>
      <c r="C1005" s="32"/>
      <c r="D1005" s="34"/>
      <c r="E1005" s="21" t="s">
        <v>994</v>
      </c>
      <c r="F1005" s="22">
        <v>60</v>
      </c>
      <c r="G1005" s="22">
        <v>9</v>
      </c>
      <c r="H1005" s="22">
        <v>540</v>
      </c>
      <c r="I1005" s="24"/>
      <c r="J1005" s="24"/>
      <c r="K1005" s="24"/>
    </row>
    <row r="1006" spans="1:11" ht="20.100000000000001" customHeight="1">
      <c r="A1006" s="31"/>
      <c r="B1006" s="32"/>
      <c r="C1006" s="32">
        <v>5</v>
      </c>
      <c r="D1006" s="34" t="s">
        <v>995</v>
      </c>
      <c r="E1006" s="21" t="s">
        <v>16</v>
      </c>
      <c r="F1006" s="22">
        <v>6343</v>
      </c>
      <c r="G1006" s="22"/>
      <c r="H1006" s="22">
        <v>22944</v>
      </c>
      <c r="I1006" s="24">
        <v>0</v>
      </c>
      <c r="J1006" s="24"/>
      <c r="K1006" s="24">
        <f>H1006-I1006</f>
        <v>22944</v>
      </c>
    </row>
    <row r="1007" spans="1:11" ht="20.100000000000001" customHeight="1">
      <c r="A1007" s="31"/>
      <c r="B1007" s="32"/>
      <c r="C1007" s="32"/>
      <c r="D1007" s="34"/>
      <c r="E1007" s="21" t="s">
        <v>996</v>
      </c>
      <c r="F1007" s="22">
        <v>263</v>
      </c>
      <c r="G1007" s="22">
        <v>3.6</v>
      </c>
      <c r="H1007" s="22">
        <v>946.8</v>
      </c>
      <c r="I1007" s="24"/>
      <c r="J1007" s="24"/>
      <c r="K1007" s="24"/>
    </row>
    <row r="1008" spans="1:11" ht="20.100000000000001" customHeight="1">
      <c r="A1008" s="31"/>
      <c r="B1008" s="32"/>
      <c r="C1008" s="32"/>
      <c r="D1008" s="34"/>
      <c r="E1008" s="21" t="s">
        <v>997</v>
      </c>
      <c r="F1008" s="22">
        <v>1967</v>
      </c>
      <c r="G1008" s="22">
        <v>3.6</v>
      </c>
      <c r="H1008" s="22">
        <v>7081.2</v>
      </c>
      <c r="I1008" s="24"/>
      <c r="J1008" s="24"/>
      <c r="K1008" s="24"/>
    </row>
    <row r="1009" spans="1:11" ht="20.100000000000001" customHeight="1">
      <c r="A1009" s="31"/>
      <c r="B1009" s="32"/>
      <c r="C1009" s="32"/>
      <c r="D1009" s="34"/>
      <c r="E1009" s="21" t="s">
        <v>998</v>
      </c>
      <c r="F1009" s="22">
        <v>191</v>
      </c>
      <c r="G1009" s="22">
        <v>3.6</v>
      </c>
      <c r="H1009" s="22">
        <v>687.6</v>
      </c>
      <c r="I1009" s="24"/>
      <c r="J1009" s="24"/>
      <c r="K1009" s="24"/>
    </row>
    <row r="1010" spans="1:11" ht="20.100000000000001" customHeight="1">
      <c r="A1010" s="31"/>
      <c r="B1010" s="32"/>
      <c r="C1010" s="32"/>
      <c r="D1010" s="34"/>
      <c r="E1010" s="21" t="s">
        <v>999</v>
      </c>
      <c r="F1010" s="22">
        <v>2158</v>
      </c>
      <c r="G1010" s="22">
        <v>3.6</v>
      </c>
      <c r="H1010" s="22">
        <v>7768.8</v>
      </c>
      <c r="I1010" s="24"/>
      <c r="J1010" s="24"/>
      <c r="K1010" s="24"/>
    </row>
    <row r="1011" spans="1:11" ht="20.100000000000001" customHeight="1">
      <c r="A1011" s="31"/>
      <c r="B1011" s="32"/>
      <c r="C1011" s="32"/>
      <c r="D1011" s="34"/>
      <c r="E1011" s="21" t="s">
        <v>1000</v>
      </c>
      <c r="F1011" s="22">
        <v>233</v>
      </c>
      <c r="G1011" s="22">
        <v>3.96</v>
      </c>
      <c r="H1011" s="22">
        <v>922.68</v>
      </c>
      <c r="I1011" s="24"/>
      <c r="J1011" s="24"/>
      <c r="K1011" s="24"/>
    </row>
    <row r="1012" spans="1:11" ht="20.100000000000001" customHeight="1">
      <c r="A1012" s="31"/>
      <c r="B1012" s="32"/>
      <c r="C1012" s="32"/>
      <c r="D1012" s="34"/>
      <c r="E1012" s="21" t="s">
        <v>1001</v>
      </c>
      <c r="F1012" s="22">
        <v>1</v>
      </c>
      <c r="G1012" s="22">
        <v>3.96</v>
      </c>
      <c r="H1012" s="22">
        <v>3.96</v>
      </c>
      <c r="I1012" s="24"/>
      <c r="J1012" s="24"/>
      <c r="K1012" s="24"/>
    </row>
    <row r="1013" spans="1:11" ht="20.100000000000001" customHeight="1">
      <c r="A1013" s="31"/>
      <c r="B1013" s="32"/>
      <c r="C1013" s="32"/>
      <c r="D1013" s="34"/>
      <c r="E1013" s="21" t="s">
        <v>1002</v>
      </c>
      <c r="F1013" s="22">
        <v>20</v>
      </c>
      <c r="G1013" s="22">
        <v>4.84</v>
      </c>
      <c r="H1013" s="22">
        <v>96.8</v>
      </c>
      <c r="I1013" s="24"/>
      <c r="J1013" s="24"/>
      <c r="K1013" s="24"/>
    </row>
    <row r="1014" spans="1:11" ht="20.100000000000001" customHeight="1">
      <c r="A1014" s="31"/>
      <c r="B1014" s="32"/>
      <c r="C1014" s="32"/>
      <c r="D1014" s="34"/>
      <c r="E1014" s="21" t="s">
        <v>1003</v>
      </c>
      <c r="F1014" s="22">
        <v>1510</v>
      </c>
      <c r="G1014" s="22">
        <v>3.6</v>
      </c>
      <c r="H1014" s="22">
        <v>5436</v>
      </c>
      <c r="I1014" s="24"/>
      <c r="J1014" s="24"/>
      <c r="K1014" s="24"/>
    </row>
    <row r="1015" spans="1:11" ht="20.100000000000001" customHeight="1">
      <c r="A1015" s="31">
        <v>22</v>
      </c>
      <c r="B1015" s="32" t="s">
        <v>1004</v>
      </c>
      <c r="C1015" s="28" t="s">
        <v>14</v>
      </c>
      <c r="D1015" s="30"/>
      <c r="E1015" s="30"/>
      <c r="F1015" s="20">
        <v>6245</v>
      </c>
      <c r="G1015" s="20"/>
      <c r="H1015" s="20">
        <v>100368</v>
      </c>
      <c r="I1015" s="19"/>
      <c r="J1015" s="19"/>
      <c r="K1015" s="19">
        <f>SUM(K1016:K1065)</f>
        <v>66767</v>
      </c>
    </row>
    <row r="1016" spans="1:11" ht="20.100000000000001" customHeight="1">
      <c r="A1016" s="31"/>
      <c r="B1016" s="32"/>
      <c r="C1016" s="32">
        <v>1</v>
      </c>
      <c r="D1016" s="32" t="s">
        <v>1005</v>
      </c>
      <c r="E1016" s="21" t="s">
        <v>16</v>
      </c>
      <c r="F1016" s="22">
        <v>2291</v>
      </c>
      <c r="G1016" s="22"/>
      <c r="H1016" s="22">
        <v>49595</v>
      </c>
      <c r="I1016" s="24">
        <v>6061</v>
      </c>
      <c r="J1016" s="24"/>
      <c r="K1016" s="24">
        <f>H1016-I1016</f>
        <v>43534</v>
      </c>
    </row>
    <row r="1017" spans="1:11" ht="20.100000000000001" customHeight="1">
      <c r="A1017" s="31"/>
      <c r="B1017" s="32"/>
      <c r="C1017" s="32"/>
      <c r="D1017" s="32"/>
      <c r="E1017" s="21" t="s">
        <v>1006</v>
      </c>
      <c r="F1017" s="22">
        <v>1</v>
      </c>
      <c r="G1017" s="22">
        <v>7.1836000000000002</v>
      </c>
      <c r="H1017" s="22">
        <v>7.1836000000000002</v>
      </c>
      <c r="I1017" s="24"/>
      <c r="J1017" s="24"/>
      <c r="K1017" s="24"/>
    </row>
    <row r="1018" spans="1:11" ht="20.100000000000001" customHeight="1">
      <c r="A1018" s="31"/>
      <c r="B1018" s="32"/>
      <c r="C1018" s="32"/>
      <c r="D1018" s="32"/>
      <c r="E1018" s="21" t="s">
        <v>1007</v>
      </c>
      <c r="F1018" s="22">
        <v>41</v>
      </c>
      <c r="G1018" s="22">
        <v>30</v>
      </c>
      <c r="H1018" s="22">
        <v>1230</v>
      </c>
      <c r="I1018" s="24"/>
      <c r="J1018" s="24"/>
      <c r="K1018" s="24"/>
    </row>
    <row r="1019" spans="1:11" ht="20.100000000000001" customHeight="1">
      <c r="A1019" s="31"/>
      <c r="B1019" s="32"/>
      <c r="C1019" s="32"/>
      <c r="D1019" s="32"/>
      <c r="E1019" s="21" t="s">
        <v>1008</v>
      </c>
      <c r="F1019" s="22">
        <v>69</v>
      </c>
      <c r="G1019" s="22">
        <v>20</v>
      </c>
      <c r="H1019" s="22">
        <v>1380</v>
      </c>
      <c r="I1019" s="24"/>
      <c r="J1019" s="24"/>
      <c r="K1019" s="24"/>
    </row>
    <row r="1020" spans="1:11" ht="20.100000000000001" customHeight="1">
      <c r="A1020" s="31"/>
      <c r="B1020" s="32"/>
      <c r="C1020" s="32"/>
      <c r="D1020" s="32"/>
      <c r="E1020" s="21" t="s">
        <v>1009</v>
      </c>
      <c r="F1020" s="22">
        <v>5</v>
      </c>
      <c r="G1020" s="22">
        <v>30</v>
      </c>
      <c r="H1020" s="22">
        <v>150</v>
      </c>
      <c r="I1020" s="24"/>
      <c r="J1020" s="24"/>
      <c r="K1020" s="24"/>
    </row>
    <row r="1021" spans="1:11" ht="20.100000000000001" customHeight="1">
      <c r="A1021" s="31"/>
      <c r="B1021" s="32"/>
      <c r="C1021" s="32"/>
      <c r="D1021" s="32"/>
      <c r="E1021" s="21" t="s">
        <v>1010</v>
      </c>
      <c r="F1021" s="22">
        <v>69</v>
      </c>
      <c r="G1021" s="22">
        <v>19.488</v>
      </c>
      <c r="H1021" s="22">
        <v>1344.672</v>
      </c>
      <c r="I1021" s="24"/>
      <c r="J1021" s="24"/>
      <c r="K1021" s="24"/>
    </row>
    <row r="1022" spans="1:11" ht="20.100000000000001" customHeight="1">
      <c r="A1022" s="31"/>
      <c r="B1022" s="32"/>
      <c r="C1022" s="32"/>
      <c r="D1022" s="32"/>
      <c r="E1022" s="21" t="s">
        <v>1011</v>
      </c>
      <c r="F1022" s="22">
        <v>10</v>
      </c>
      <c r="G1022" s="22">
        <v>20</v>
      </c>
      <c r="H1022" s="22">
        <v>200</v>
      </c>
      <c r="I1022" s="24"/>
      <c r="J1022" s="24"/>
      <c r="K1022" s="24"/>
    </row>
    <row r="1023" spans="1:11" ht="20.100000000000001" customHeight="1">
      <c r="A1023" s="31"/>
      <c r="B1023" s="32"/>
      <c r="C1023" s="32"/>
      <c r="D1023" s="32"/>
      <c r="E1023" s="21" t="s">
        <v>1012</v>
      </c>
      <c r="F1023" s="22">
        <v>71</v>
      </c>
      <c r="G1023" s="22">
        <v>30</v>
      </c>
      <c r="H1023" s="22">
        <v>2130</v>
      </c>
      <c r="I1023" s="24"/>
      <c r="J1023" s="24"/>
      <c r="K1023" s="24"/>
    </row>
    <row r="1024" spans="1:11" ht="20.100000000000001" customHeight="1">
      <c r="A1024" s="31"/>
      <c r="B1024" s="32"/>
      <c r="C1024" s="32"/>
      <c r="D1024" s="32"/>
      <c r="E1024" s="21" t="s">
        <v>1013</v>
      </c>
      <c r="F1024" s="22">
        <v>156</v>
      </c>
      <c r="G1024" s="22">
        <v>29.328900000000001</v>
      </c>
      <c r="H1024" s="22">
        <v>4575.3083999999999</v>
      </c>
      <c r="I1024" s="24"/>
      <c r="J1024" s="24"/>
      <c r="K1024" s="24"/>
    </row>
    <row r="1025" spans="1:11" ht="20.100000000000001" customHeight="1">
      <c r="A1025" s="31"/>
      <c r="B1025" s="32"/>
      <c r="C1025" s="32"/>
      <c r="D1025" s="32"/>
      <c r="E1025" s="21" t="s">
        <v>1014</v>
      </c>
      <c r="F1025" s="22">
        <v>161</v>
      </c>
      <c r="G1025" s="22">
        <v>29.8598</v>
      </c>
      <c r="H1025" s="22">
        <v>4807.4278000000004</v>
      </c>
      <c r="I1025" s="24"/>
      <c r="J1025" s="24"/>
      <c r="K1025" s="24"/>
    </row>
    <row r="1026" spans="1:11" ht="20.100000000000001" customHeight="1">
      <c r="A1026" s="31"/>
      <c r="B1026" s="32"/>
      <c r="C1026" s="32"/>
      <c r="D1026" s="32"/>
      <c r="E1026" s="21" t="s">
        <v>1015</v>
      </c>
      <c r="F1026" s="22">
        <v>12</v>
      </c>
      <c r="G1026" s="22">
        <v>20</v>
      </c>
      <c r="H1026" s="22">
        <v>240</v>
      </c>
      <c r="I1026" s="24"/>
      <c r="J1026" s="24"/>
      <c r="K1026" s="24"/>
    </row>
    <row r="1027" spans="1:11" ht="20.100000000000001" customHeight="1">
      <c r="A1027" s="31"/>
      <c r="B1027" s="32"/>
      <c r="C1027" s="32"/>
      <c r="D1027" s="32"/>
      <c r="E1027" s="21" t="s">
        <v>1016</v>
      </c>
      <c r="F1027" s="22">
        <v>31</v>
      </c>
      <c r="G1027" s="22">
        <v>19.488</v>
      </c>
      <c r="H1027" s="22">
        <v>604.12800000000004</v>
      </c>
      <c r="I1027" s="24"/>
      <c r="J1027" s="24"/>
      <c r="K1027" s="24"/>
    </row>
    <row r="1028" spans="1:11" ht="20.100000000000001" customHeight="1">
      <c r="A1028" s="31"/>
      <c r="B1028" s="32"/>
      <c r="C1028" s="32"/>
      <c r="D1028" s="32"/>
      <c r="E1028" s="21" t="s">
        <v>1017</v>
      </c>
      <c r="F1028" s="22">
        <v>2</v>
      </c>
      <c r="G1028" s="22">
        <v>19.488</v>
      </c>
      <c r="H1028" s="22">
        <v>38.975999999999999</v>
      </c>
      <c r="I1028" s="24"/>
      <c r="J1028" s="24"/>
      <c r="K1028" s="24"/>
    </row>
    <row r="1029" spans="1:11" ht="20.100000000000001" customHeight="1">
      <c r="A1029" s="31"/>
      <c r="B1029" s="32"/>
      <c r="C1029" s="32"/>
      <c r="D1029" s="32"/>
      <c r="E1029" s="21" t="s">
        <v>1018</v>
      </c>
      <c r="F1029" s="22">
        <v>107</v>
      </c>
      <c r="G1029" s="22">
        <v>20</v>
      </c>
      <c r="H1029" s="22">
        <v>2140</v>
      </c>
      <c r="I1029" s="24"/>
      <c r="J1029" s="24"/>
      <c r="K1029" s="24"/>
    </row>
    <row r="1030" spans="1:11" ht="20.100000000000001" customHeight="1">
      <c r="A1030" s="31"/>
      <c r="B1030" s="32"/>
      <c r="C1030" s="32"/>
      <c r="D1030" s="32"/>
      <c r="E1030" s="21" t="s">
        <v>1019</v>
      </c>
      <c r="F1030" s="22">
        <v>182</v>
      </c>
      <c r="G1030" s="22">
        <v>20</v>
      </c>
      <c r="H1030" s="22">
        <v>3640</v>
      </c>
      <c r="I1030" s="24"/>
      <c r="J1030" s="24"/>
      <c r="K1030" s="24"/>
    </row>
    <row r="1031" spans="1:11" ht="20.100000000000001" customHeight="1">
      <c r="A1031" s="31"/>
      <c r="B1031" s="32"/>
      <c r="C1031" s="32"/>
      <c r="D1031" s="32"/>
      <c r="E1031" s="21" t="s">
        <v>1020</v>
      </c>
      <c r="F1031" s="22">
        <v>25</v>
      </c>
      <c r="G1031" s="22">
        <v>30</v>
      </c>
      <c r="H1031" s="22">
        <v>750</v>
      </c>
      <c r="I1031" s="24"/>
      <c r="J1031" s="24"/>
      <c r="K1031" s="24"/>
    </row>
    <row r="1032" spans="1:11" ht="20.100000000000001" customHeight="1">
      <c r="A1032" s="31"/>
      <c r="B1032" s="32"/>
      <c r="C1032" s="32"/>
      <c r="D1032" s="32"/>
      <c r="E1032" s="21" t="s">
        <v>1021</v>
      </c>
      <c r="F1032" s="22">
        <v>1096</v>
      </c>
      <c r="G1032" s="22">
        <v>20</v>
      </c>
      <c r="H1032" s="22">
        <v>21920</v>
      </c>
      <c r="I1032" s="24"/>
      <c r="J1032" s="24"/>
      <c r="K1032" s="24"/>
    </row>
    <row r="1033" spans="1:11" ht="20.100000000000001" customHeight="1">
      <c r="A1033" s="31"/>
      <c r="B1033" s="32"/>
      <c r="C1033" s="32"/>
      <c r="D1033" s="32"/>
      <c r="E1033" s="21" t="s">
        <v>1022</v>
      </c>
      <c r="F1033" s="22">
        <v>2</v>
      </c>
      <c r="G1033" s="22">
        <v>20</v>
      </c>
      <c r="H1033" s="22">
        <v>40</v>
      </c>
      <c r="I1033" s="24"/>
      <c r="J1033" s="24"/>
      <c r="K1033" s="24"/>
    </row>
    <row r="1034" spans="1:11" ht="20.100000000000001" customHeight="1">
      <c r="A1034" s="31"/>
      <c r="B1034" s="32"/>
      <c r="C1034" s="32"/>
      <c r="D1034" s="32"/>
      <c r="E1034" s="21" t="s">
        <v>1023</v>
      </c>
      <c r="F1034" s="22">
        <v>7</v>
      </c>
      <c r="G1034" s="22">
        <v>30</v>
      </c>
      <c r="H1034" s="22">
        <v>210</v>
      </c>
      <c r="I1034" s="24"/>
      <c r="J1034" s="24"/>
      <c r="K1034" s="24"/>
    </row>
    <row r="1035" spans="1:11" ht="20.100000000000001" customHeight="1">
      <c r="A1035" s="31"/>
      <c r="B1035" s="32"/>
      <c r="C1035" s="32"/>
      <c r="D1035" s="32"/>
      <c r="E1035" s="21" t="s">
        <v>1024</v>
      </c>
      <c r="F1035" s="22">
        <v>31</v>
      </c>
      <c r="G1035" s="22">
        <v>20</v>
      </c>
      <c r="H1035" s="22">
        <v>620</v>
      </c>
      <c r="I1035" s="24"/>
      <c r="J1035" s="24"/>
      <c r="K1035" s="24"/>
    </row>
    <row r="1036" spans="1:11" ht="20.100000000000001" customHeight="1">
      <c r="A1036" s="31">
        <v>22</v>
      </c>
      <c r="B1036" s="32" t="s">
        <v>1004</v>
      </c>
      <c r="C1036" s="32">
        <v>1</v>
      </c>
      <c r="D1036" s="32" t="s">
        <v>1005</v>
      </c>
      <c r="E1036" s="21" t="s">
        <v>1025</v>
      </c>
      <c r="F1036" s="22">
        <v>7</v>
      </c>
      <c r="G1036" s="22">
        <v>20</v>
      </c>
      <c r="H1036" s="22">
        <v>140</v>
      </c>
      <c r="I1036" s="24"/>
      <c r="J1036" s="24"/>
      <c r="K1036" s="24"/>
    </row>
    <row r="1037" spans="1:11" ht="20.100000000000001" customHeight="1">
      <c r="A1037" s="31"/>
      <c r="B1037" s="32"/>
      <c r="C1037" s="32"/>
      <c r="D1037" s="32"/>
      <c r="E1037" s="21" t="s">
        <v>1026</v>
      </c>
      <c r="F1037" s="22">
        <v>1</v>
      </c>
      <c r="G1037" s="22">
        <v>20</v>
      </c>
      <c r="H1037" s="22">
        <v>20</v>
      </c>
      <c r="I1037" s="24"/>
      <c r="J1037" s="24"/>
      <c r="K1037" s="24"/>
    </row>
    <row r="1038" spans="1:11" ht="20.100000000000001" customHeight="1">
      <c r="A1038" s="31"/>
      <c r="B1038" s="32"/>
      <c r="C1038" s="32"/>
      <c r="D1038" s="32"/>
      <c r="E1038" s="21" t="s">
        <v>1027</v>
      </c>
      <c r="F1038" s="22">
        <v>27</v>
      </c>
      <c r="G1038" s="22">
        <v>6</v>
      </c>
      <c r="H1038" s="22">
        <v>162</v>
      </c>
      <c r="I1038" s="24"/>
      <c r="J1038" s="24"/>
      <c r="K1038" s="24"/>
    </row>
    <row r="1039" spans="1:11" ht="20.100000000000001" customHeight="1">
      <c r="A1039" s="31"/>
      <c r="B1039" s="32"/>
      <c r="C1039" s="32"/>
      <c r="D1039" s="32"/>
      <c r="E1039" s="21" t="s">
        <v>1028</v>
      </c>
      <c r="F1039" s="22">
        <v>2</v>
      </c>
      <c r="G1039" s="22">
        <v>12</v>
      </c>
      <c r="H1039" s="22">
        <v>24</v>
      </c>
      <c r="I1039" s="24"/>
      <c r="J1039" s="24"/>
      <c r="K1039" s="24"/>
    </row>
    <row r="1040" spans="1:11" ht="20.100000000000001" customHeight="1">
      <c r="A1040" s="31"/>
      <c r="B1040" s="32"/>
      <c r="C1040" s="32"/>
      <c r="D1040" s="32"/>
      <c r="E1040" s="21" t="s">
        <v>1029</v>
      </c>
      <c r="F1040" s="22">
        <v>112</v>
      </c>
      <c r="G1040" s="22">
        <v>19.906500000000001</v>
      </c>
      <c r="H1040" s="22">
        <v>2229.5279999999998</v>
      </c>
      <c r="I1040" s="24"/>
      <c r="J1040" s="24"/>
      <c r="K1040" s="24"/>
    </row>
    <row r="1041" spans="1:11" ht="20.100000000000001" customHeight="1">
      <c r="A1041" s="31"/>
      <c r="B1041" s="32"/>
      <c r="C1041" s="32"/>
      <c r="D1041" s="32"/>
      <c r="E1041" s="21" t="s">
        <v>1030</v>
      </c>
      <c r="F1041" s="22">
        <v>1</v>
      </c>
      <c r="G1041" s="22">
        <v>20</v>
      </c>
      <c r="H1041" s="22">
        <v>20</v>
      </c>
      <c r="I1041" s="24"/>
      <c r="J1041" s="24"/>
      <c r="K1041" s="24"/>
    </row>
    <row r="1042" spans="1:11" ht="20.100000000000001" customHeight="1">
      <c r="A1042" s="31"/>
      <c r="B1042" s="32"/>
      <c r="C1042" s="32"/>
      <c r="D1042" s="32"/>
      <c r="E1042" s="21" t="s">
        <v>1031</v>
      </c>
      <c r="F1042" s="22">
        <v>19</v>
      </c>
      <c r="G1042" s="22">
        <v>12</v>
      </c>
      <c r="H1042" s="22">
        <v>228</v>
      </c>
      <c r="I1042" s="24"/>
      <c r="J1042" s="24"/>
      <c r="K1042" s="24"/>
    </row>
    <row r="1043" spans="1:11" ht="20.100000000000001" customHeight="1">
      <c r="A1043" s="31"/>
      <c r="B1043" s="32"/>
      <c r="C1043" s="32"/>
      <c r="D1043" s="32"/>
      <c r="E1043" s="21" t="s">
        <v>1032</v>
      </c>
      <c r="F1043" s="22">
        <v>27</v>
      </c>
      <c r="G1043" s="22">
        <v>20</v>
      </c>
      <c r="H1043" s="22">
        <v>540</v>
      </c>
      <c r="I1043" s="24"/>
      <c r="J1043" s="24"/>
      <c r="K1043" s="24"/>
    </row>
    <row r="1044" spans="1:11" ht="20.100000000000001" customHeight="1">
      <c r="A1044" s="31"/>
      <c r="B1044" s="32"/>
      <c r="C1044" s="32"/>
      <c r="D1044" s="32"/>
      <c r="E1044" s="21" t="s">
        <v>1033</v>
      </c>
      <c r="F1044" s="22">
        <v>17</v>
      </c>
      <c r="G1044" s="22">
        <v>12</v>
      </c>
      <c r="H1044" s="22">
        <v>204</v>
      </c>
      <c r="I1044" s="24"/>
      <c r="J1044" s="24"/>
      <c r="K1044" s="24"/>
    </row>
    <row r="1045" spans="1:11" ht="20.100000000000001" customHeight="1">
      <c r="A1045" s="31"/>
      <c r="B1045" s="32"/>
      <c r="C1045" s="32">
        <v>2</v>
      </c>
      <c r="D1045" s="34" t="s">
        <v>1034</v>
      </c>
      <c r="E1045" s="21" t="s">
        <v>16</v>
      </c>
      <c r="F1045" s="22">
        <v>403</v>
      </c>
      <c r="G1045" s="22"/>
      <c r="H1045" s="22">
        <v>1773</v>
      </c>
      <c r="I1045" s="24">
        <v>1154</v>
      </c>
      <c r="J1045" s="24"/>
      <c r="K1045" s="24">
        <f>H1045-I1045</f>
        <v>619</v>
      </c>
    </row>
    <row r="1046" spans="1:11" ht="20.100000000000001" customHeight="1">
      <c r="A1046" s="31"/>
      <c r="B1046" s="32"/>
      <c r="C1046" s="32"/>
      <c r="D1046" s="34"/>
      <c r="E1046" s="21" t="s">
        <v>1035</v>
      </c>
      <c r="F1046" s="22">
        <v>403</v>
      </c>
      <c r="G1046" s="22">
        <v>4.4000000000000004</v>
      </c>
      <c r="H1046" s="22">
        <v>1773.2</v>
      </c>
      <c r="I1046" s="24"/>
      <c r="J1046" s="24"/>
      <c r="K1046" s="24"/>
    </row>
    <row r="1047" spans="1:11" ht="20.100000000000001" customHeight="1">
      <c r="A1047" s="31"/>
      <c r="B1047" s="32"/>
      <c r="C1047" s="32">
        <v>3</v>
      </c>
      <c r="D1047" s="34" t="s">
        <v>1036</v>
      </c>
      <c r="E1047" s="21" t="s">
        <v>16</v>
      </c>
      <c r="F1047" s="22">
        <v>333</v>
      </c>
      <c r="G1047" s="22"/>
      <c r="H1047" s="22">
        <v>7720</v>
      </c>
      <c r="I1047" s="24">
        <v>1411</v>
      </c>
      <c r="J1047" s="24"/>
      <c r="K1047" s="24">
        <f>H1047-I1047</f>
        <v>6309</v>
      </c>
    </row>
    <row r="1048" spans="1:11" ht="20.100000000000001" customHeight="1">
      <c r="A1048" s="31"/>
      <c r="B1048" s="32"/>
      <c r="C1048" s="32"/>
      <c r="D1048" s="34"/>
      <c r="E1048" s="21" t="s">
        <v>1037</v>
      </c>
      <c r="F1048" s="22">
        <v>1</v>
      </c>
      <c r="G1048" s="22">
        <v>30</v>
      </c>
      <c r="H1048" s="22">
        <v>30</v>
      </c>
      <c r="I1048" s="24"/>
      <c r="J1048" s="24"/>
      <c r="K1048" s="24"/>
    </row>
    <row r="1049" spans="1:11" ht="20.100000000000001" customHeight="1">
      <c r="A1049" s="31"/>
      <c r="B1049" s="32"/>
      <c r="C1049" s="32"/>
      <c r="D1049" s="34"/>
      <c r="E1049" s="21" t="s">
        <v>1038</v>
      </c>
      <c r="F1049" s="22">
        <v>30</v>
      </c>
      <c r="G1049" s="22">
        <v>30</v>
      </c>
      <c r="H1049" s="22">
        <v>900</v>
      </c>
      <c r="I1049" s="24"/>
      <c r="J1049" s="24"/>
      <c r="K1049" s="24"/>
    </row>
    <row r="1050" spans="1:11" ht="20.100000000000001" customHeight="1">
      <c r="A1050" s="31"/>
      <c r="B1050" s="32"/>
      <c r="C1050" s="32"/>
      <c r="D1050" s="34"/>
      <c r="E1050" s="21" t="s">
        <v>1039</v>
      </c>
      <c r="F1050" s="22">
        <v>75</v>
      </c>
      <c r="G1050" s="22">
        <v>30</v>
      </c>
      <c r="H1050" s="22">
        <v>2250</v>
      </c>
      <c r="I1050" s="24"/>
      <c r="J1050" s="24"/>
      <c r="K1050" s="24"/>
    </row>
    <row r="1051" spans="1:11" ht="20.100000000000001" customHeight="1">
      <c r="A1051" s="31"/>
      <c r="B1051" s="32"/>
      <c r="C1051" s="32"/>
      <c r="D1051" s="34"/>
      <c r="E1051" s="21" t="s">
        <v>1040</v>
      </c>
      <c r="F1051" s="22">
        <v>2</v>
      </c>
      <c r="G1051" s="22">
        <v>20</v>
      </c>
      <c r="H1051" s="22">
        <v>40</v>
      </c>
      <c r="I1051" s="24"/>
      <c r="J1051" s="24"/>
      <c r="K1051" s="24"/>
    </row>
    <row r="1052" spans="1:11" ht="20.100000000000001" customHeight="1">
      <c r="A1052" s="31"/>
      <c r="B1052" s="32"/>
      <c r="C1052" s="32"/>
      <c r="D1052" s="34"/>
      <c r="E1052" s="21" t="s">
        <v>1041</v>
      </c>
      <c r="F1052" s="22">
        <v>225</v>
      </c>
      <c r="G1052" s="22">
        <v>20</v>
      </c>
      <c r="H1052" s="22">
        <v>4500</v>
      </c>
      <c r="I1052" s="24"/>
      <c r="J1052" s="24"/>
      <c r="K1052" s="24"/>
    </row>
    <row r="1053" spans="1:11" ht="20.100000000000001" customHeight="1">
      <c r="A1053" s="31"/>
      <c r="B1053" s="32"/>
      <c r="C1053" s="32">
        <v>4</v>
      </c>
      <c r="D1053" s="34" t="s">
        <v>1042</v>
      </c>
      <c r="E1053" s="21" t="s">
        <v>16</v>
      </c>
      <c r="F1053" s="22">
        <v>153</v>
      </c>
      <c r="G1053" s="22"/>
      <c r="H1053" s="22">
        <v>3580</v>
      </c>
      <c r="I1053" s="24">
        <v>2004</v>
      </c>
      <c r="J1053" s="24"/>
      <c r="K1053" s="24">
        <f>H1053-I1053</f>
        <v>1576</v>
      </c>
    </row>
    <row r="1054" spans="1:11" ht="20.100000000000001" customHeight="1">
      <c r="A1054" s="31"/>
      <c r="B1054" s="32"/>
      <c r="C1054" s="32"/>
      <c r="D1054" s="34"/>
      <c r="E1054" s="21" t="s">
        <v>1043</v>
      </c>
      <c r="F1054" s="22">
        <v>52</v>
      </c>
      <c r="G1054" s="22">
        <v>30</v>
      </c>
      <c r="H1054" s="22">
        <v>1560</v>
      </c>
      <c r="I1054" s="24"/>
      <c r="J1054" s="24"/>
      <c r="K1054" s="24"/>
    </row>
    <row r="1055" spans="1:11" ht="20.100000000000001" customHeight="1">
      <c r="A1055" s="31"/>
      <c r="B1055" s="32"/>
      <c r="C1055" s="32"/>
      <c r="D1055" s="34"/>
      <c r="E1055" s="21" t="s">
        <v>1044</v>
      </c>
      <c r="F1055" s="22">
        <v>101</v>
      </c>
      <c r="G1055" s="22">
        <v>20</v>
      </c>
      <c r="H1055" s="22">
        <v>2020</v>
      </c>
      <c r="I1055" s="24"/>
      <c r="J1055" s="24"/>
      <c r="K1055" s="24"/>
    </row>
    <row r="1056" spans="1:11" ht="20.100000000000001" customHeight="1">
      <c r="A1056" s="31"/>
      <c r="B1056" s="32"/>
      <c r="C1056" s="32">
        <v>5</v>
      </c>
      <c r="D1056" s="34" t="s">
        <v>1045</v>
      </c>
      <c r="E1056" s="21" t="s">
        <v>16</v>
      </c>
      <c r="F1056" s="22">
        <v>42</v>
      </c>
      <c r="G1056" s="22"/>
      <c r="H1056" s="22">
        <v>840</v>
      </c>
      <c r="I1056" s="24">
        <v>1664</v>
      </c>
      <c r="J1056" s="24"/>
      <c r="K1056" s="24">
        <v>0</v>
      </c>
    </row>
    <row r="1057" spans="1:11" ht="20.100000000000001" customHeight="1">
      <c r="A1057" s="31"/>
      <c r="B1057" s="32"/>
      <c r="C1057" s="32"/>
      <c r="D1057" s="34"/>
      <c r="E1057" s="21" t="s">
        <v>1046</v>
      </c>
      <c r="F1057" s="22">
        <v>12</v>
      </c>
      <c r="G1057" s="22">
        <v>20</v>
      </c>
      <c r="H1057" s="22">
        <v>240</v>
      </c>
      <c r="I1057" s="24"/>
      <c r="J1057" s="24"/>
      <c r="K1057" s="24"/>
    </row>
    <row r="1058" spans="1:11" ht="20.100000000000001" customHeight="1">
      <c r="A1058" s="31"/>
      <c r="B1058" s="32"/>
      <c r="C1058" s="32"/>
      <c r="D1058" s="34"/>
      <c r="E1058" s="21" t="s">
        <v>1047</v>
      </c>
      <c r="F1058" s="22">
        <v>30</v>
      </c>
      <c r="G1058" s="22">
        <v>20</v>
      </c>
      <c r="H1058" s="22">
        <v>600</v>
      </c>
      <c r="I1058" s="24"/>
      <c r="J1058" s="24"/>
      <c r="K1058" s="24"/>
    </row>
    <row r="1059" spans="1:11" ht="20.100000000000001" customHeight="1">
      <c r="A1059" s="31"/>
      <c r="B1059" s="32"/>
      <c r="C1059" s="32">
        <v>6</v>
      </c>
      <c r="D1059" s="34" t="s">
        <v>1048</v>
      </c>
      <c r="E1059" s="21" t="s">
        <v>16</v>
      </c>
      <c r="F1059" s="22">
        <v>2014</v>
      </c>
      <c r="G1059" s="22"/>
      <c r="H1059" s="22">
        <v>6590</v>
      </c>
      <c r="I1059" s="24">
        <v>4569</v>
      </c>
      <c r="J1059" s="24"/>
      <c r="K1059" s="24">
        <f>H1059-I1059</f>
        <v>2021</v>
      </c>
    </row>
    <row r="1060" spans="1:11" ht="20.100000000000001" customHeight="1">
      <c r="A1060" s="31"/>
      <c r="B1060" s="32"/>
      <c r="C1060" s="32"/>
      <c r="D1060" s="34"/>
      <c r="E1060" s="21" t="s">
        <v>1049</v>
      </c>
      <c r="F1060" s="22">
        <v>766</v>
      </c>
      <c r="G1060" s="22">
        <v>2.4</v>
      </c>
      <c r="H1060" s="22">
        <v>1838.4</v>
      </c>
      <c r="I1060" s="24"/>
      <c r="J1060" s="24"/>
      <c r="K1060" s="24"/>
    </row>
    <row r="1061" spans="1:11" ht="20.100000000000001" customHeight="1">
      <c r="A1061" s="31"/>
      <c r="B1061" s="32"/>
      <c r="C1061" s="32"/>
      <c r="D1061" s="34"/>
      <c r="E1061" s="21" t="s">
        <v>1050</v>
      </c>
      <c r="F1061" s="22">
        <v>81</v>
      </c>
      <c r="G1061" s="22">
        <v>2.4</v>
      </c>
      <c r="H1061" s="22">
        <v>194.4</v>
      </c>
      <c r="I1061" s="24"/>
      <c r="J1061" s="24"/>
      <c r="K1061" s="24"/>
    </row>
    <row r="1062" spans="1:11" ht="20.100000000000001" customHeight="1">
      <c r="A1062" s="31"/>
      <c r="B1062" s="32"/>
      <c r="C1062" s="32"/>
      <c r="D1062" s="34"/>
      <c r="E1062" s="21" t="s">
        <v>1051</v>
      </c>
      <c r="F1062" s="22">
        <v>720</v>
      </c>
      <c r="G1062" s="22">
        <v>4.84</v>
      </c>
      <c r="H1062" s="22">
        <v>3484.8</v>
      </c>
      <c r="I1062" s="24"/>
      <c r="J1062" s="24"/>
      <c r="K1062" s="24"/>
    </row>
    <row r="1063" spans="1:11" ht="20.100000000000001" customHeight="1">
      <c r="A1063" s="31"/>
      <c r="B1063" s="32"/>
      <c r="C1063" s="32"/>
      <c r="D1063" s="34"/>
      <c r="E1063" s="21" t="s">
        <v>1052</v>
      </c>
      <c r="F1063" s="22">
        <v>447</v>
      </c>
      <c r="G1063" s="22">
        <v>2.4</v>
      </c>
      <c r="H1063" s="22">
        <v>1072.8</v>
      </c>
      <c r="I1063" s="24"/>
      <c r="J1063" s="24"/>
      <c r="K1063" s="24"/>
    </row>
    <row r="1064" spans="1:11" ht="20.100000000000001" customHeight="1">
      <c r="A1064" s="31"/>
      <c r="B1064" s="32"/>
      <c r="C1064" s="32">
        <v>7</v>
      </c>
      <c r="D1064" s="34" t="s">
        <v>1053</v>
      </c>
      <c r="E1064" s="21" t="s">
        <v>16</v>
      </c>
      <c r="F1064" s="22">
        <v>1009</v>
      </c>
      <c r="G1064" s="22"/>
      <c r="H1064" s="22">
        <v>30270</v>
      </c>
      <c r="I1064" s="24">
        <v>17562</v>
      </c>
      <c r="J1064" s="24"/>
      <c r="K1064" s="24">
        <f>H1064-I1064</f>
        <v>12708</v>
      </c>
    </row>
    <row r="1065" spans="1:11" ht="20.100000000000001" customHeight="1">
      <c r="A1065" s="31"/>
      <c r="B1065" s="32"/>
      <c r="C1065" s="32"/>
      <c r="D1065" s="34"/>
      <c r="E1065" s="21" t="s">
        <v>1054</v>
      </c>
      <c r="F1065" s="22">
        <v>626</v>
      </c>
      <c r="G1065" s="22">
        <v>30</v>
      </c>
      <c r="H1065" s="22">
        <v>18780</v>
      </c>
      <c r="I1065" s="24"/>
      <c r="J1065" s="24"/>
      <c r="K1065" s="24"/>
    </row>
    <row r="1066" spans="1:11" ht="20.100000000000001" customHeight="1">
      <c r="A1066" s="31"/>
      <c r="B1066" s="32"/>
      <c r="C1066" s="32"/>
      <c r="D1066" s="34"/>
      <c r="E1066" s="21" t="s">
        <v>1055</v>
      </c>
      <c r="F1066" s="22">
        <v>383</v>
      </c>
      <c r="G1066" s="22">
        <v>30</v>
      </c>
      <c r="H1066" s="22">
        <v>11490</v>
      </c>
      <c r="I1066" s="24"/>
      <c r="J1066" s="24"/>
      <c r="K1066" s="24"/>
    </row>
    <row r="1067" spans="1:11" ht="20.100000000000001" customHeight="1">
      <c r="A1067" s="31">
        <v>23</v>
      </c>
      <c r="B1067" s="32" t="s">
        <v>1056</v>
      </c>
      <c r="C1067" s="28" t="s">
        <v>14</v>
      </c>
      <c r="D1067" s="30"/>
      <c r="E1067" s="30"/>
      <c r="F1067" s="20">
        <v>14295</v>
      </c>
      <c r="G1067" s="20"/>
      <c r="H1067" s="20">
        <v>180075</v>
      </c>
      <c r="I1067" s="19"/>
      <c r="J1067" s="19"/>
      <c r="K1067" s="19">
        <f>SUM(K1068:K1094)</f>
        <v>50997</v>
      </c>
    </row>
    <row r="1068" spans="1:11" ht="20.100000000000001" customHeight="1">
      <c r="A1068" s="31"/>
      <c r="B1068" s="32"/>
      <c r="C1068" s="32">
        <v>1</v>
      </c>
      <c r="D1068" s="34" t="s">
        <v>1057</v>
      </c>
      <c r="E1068" s="21" t="s">
        <v>16</v>
      </c>
      <c r="F1068" s="22">
        <v>14245</v>
      </c>
      <c r="G1068" s="22"/>
      <c r="H1068" s="22">
        <v>178575</v>
      </c>
      <c r="I1068" s="24">
        <v>44349</v>
      </c>
      <c r="J1068" s="24">
        <v>84123</v>
      </c>
      <c r="K1068" s="24">
        <f>H1068-I1068-J1068</f>
        <v>50103</v>
      </c>
    </row>
    <row r="1069" spans="1:11" ht="20.100000000000001" customHeight="1">
      <c r="A1069" s="31"/>
      <c r="B1069" s="32"/>
      <c r="C1069" s="32"/>
      <c r="D1069" s="34"/>
      <c r="E1069" s="21" t="s">
        <v>1058</v>
      </c>
      <c r="F1069" s="22">
        <v>9</v>
      </c>
      <c r="G1069" s="22">
        <v>15</v>
      </c>
      <c r="H1069" s="22">
        <v>135</v>
      </c>
      <c r="I1069" s="24"/>
      <c r="J1069" s="24"/>
      <c r="K1069" s="24"/>
    </row>
    <row r="1070" spans="1:11" ht="20.100000000000001" customHeight="1">
      <c r="A1070" s="31"/>
      <c r="B1070" s="32"/>
      <c r="C1070" s="32"/>
      <c r="D1070" s="34"/>
      <c r="E1070" s="21" t="s">
        <v>1059</v>
      </c>
      <c r="F1070" s="22">
        <v>50</v>
      </c>
      <c r="G1070" s="22">
        <v>6.66</v>
      </c>
      <c r="H1070" s="22">
        <v>333</v>
      </c>
      <c r="I1070" s="24"/>
      <c r="J1070" s="24"/>
      <c r="K1070" s="24"/>
    </row>
    <row r="1071" spans="1:11" ht="20.100000000000001" customHeight="1">
      <c r="A1071" s="31"/>
      <c r="B1071" s="32"/>
      <c r="C1071" s="32"/>
      <c r="D1071" s="34"/>
      <c r="E1071" s="21" t="s">
        <v>1060</v>
      </c>
      <c r="F1071" s="22">
        <v>1</v>
      </c>
      <c r="G1071" s="22">
        <v>15</v>
      </c>
      <c r="H1071" s="22">
        <v>15</v>
      </c>
      <c r="I1071" s="24"/>
      <c r="J1071" s="24"/>
      <c r="K1071" s="24"/>
    </row>
    <row r="1072" spans="1:11" ht="20.100000000000001" customHeight="1">
      <c r="A1072" s="31"/>
      <c r="B1072" s="32"/>
      <c r="C1072" s="32"/>
      <c r="D1072" s="34"/>
      <c r="E1072" s="21" t="s">
        <v>1061</v>
      </c>
      <c r="F1072" s="22">
        <v>3</v>
      </c>
      <c r="G1072" s="22">
        <v>15</v>
      </c>
      <c r="H1072" s="22">
        <v>45</v>
      </c>
      <c r="I1072" s="24"/>
      <c r="J1072" s="24"/>
      <c r="K1072" s="24"/>
    </row>
    <row r="1073" spans="1:11" ht="20.100000000000001" customHeight="1">
      <c r="A1073" s="31"/>
      <c r="B1073" s="32"/>
      <c r="C1073" s="32"/>
      <c r="D1073" s="34"/>
      <c r="E1073" s="21" t="s">
        <v>1062</v>
      </c>
      <c r="F1073" s="22">
        <v>4</v>
      </c>
      <c r="G1073" s="22">
        <v>15</v>
      </c>
      <c r="H1073" s="22">
        <v>60</v>
      </c>
      <c r="I1073" s="24"/>
      <c r="J1073" s="24"/>
      <c r="K1073" s="24"/>
    </row>
    <row r="1074" spans="1:11" ht="20.100000000000001" customHeight="1">
      <c r="A1074" s="31"/>
      <c r="B1074" s="32"/>
      <c r="C1074" s="32"/>
      <c r="D1074" s="34"/>
      <c r="E1074" s="21" t="s">
        <v>384</v>
      </c>
      <c r="F1074" s="22">
        <v>2211</v>
      </c>
      <c r="G1074" s="22">
        <v>30</v>
      </c>
      <c r="H1074" s="22">
        <v>66330</v>
      </c>
      <c r="I1074" s="24"/>
      <c r="J1074" s="24"/>
      <c r="K1074" s="24"/>
    </row>
    <row r="1075" spans="1:11" ht="20.100000000000001" customHeight="1">
      <c r="A1075" s="31"/>
      <c r="B1075" s="32"/>
      <c r="C1075" s="32"/>
      <c r="D1075" s="34"/>
      <c r="E1075" s="21" t="s">
        <v>1063</v>
      </c>
      <c r="F1075" s="22">
        <v>70</v>
      </c>
      <c r="G1075" s="22">
        <v>30</v>
      </c>
      <c r="H1075" s="22">
        <v>2100</v>
      </c>
      <c r="I1075" s="24"/>
      <c r="J1075" s="24"/>
      <c r="K1075" s="24"/>
    </row>
    <row r="1076" spans="1:11" ht="20.100000000000001" customHeight="1">
      <c r="A1076" s="31"/>
      <c r="B1076" s="32"/>
      <c r="C1076" s="32"/>
      <c r="D1076" s="34"/>
      <c r="E1076" s="21" t="s">
        <v>385</v>
      </c>
      <c r="F1076" s="22">
        <v>78</v>
      </c>
      <c r="G1076" s="22">
        <v>30</v>
      </c>
      <c r="H1076" s="22">
        <v>2340</v>
      </c>
      <c r="I1076" s="24"/>
      <c r="J1076" s="24"/>
      <c r="K1076" s="24"/>
    </row>
    <row r="1077" spans="1:11" ht="20.100000000000001" customHeight="1">
      <c r="A1077" s="31"/>
      <c r="B1077" s="32"/>
      <c r="C1077" s="32"/>
      <c r="D1077" s="34"/>
      <c r="E1077" s="21" t="s">
        <v>958</v>
      </c>
      <c r="F1077" s="22">
        <v>161</v>
      </c>
      <c r="G1077" s="22">
        <v>30</v>
      </c>
      <c r="H1077" s="22">
        <v>4830</v>
      </c>
      <c r="I1077" s="24"/>
      <c r="J1077" s="24"/>
      <c r="K1077" s="24"/>
    </row>
    <row r="1078" spans="1:11" ht="20.100000000000001" customHeight="1">
      <c r="A1078" s="31"/>
      <c r="B1078" s="32"/>
      <c r="C1078" s="32"/>
      <c r="D1078" s="34"/>
      <c r="E1078" s="21" t="s">
        <v>1064</v>
      </c>
      <c r="F1078" s="22">
        <v>144</v>
      </c>
      <c r="G1078" s="22">
        <v>30</v>
      </c>
      <c r="H1078" s="22">
        <v>4320</v>
      </c>
      <c r="I1078" s="24"/>
      <c r="J1078" s="24"/>
      <c r="K1078" s="24"/>
    </row>
    <row r="1079" spans="1:11" ht="20.100000000000001" customHeight="1">
      <c r="A1079" s="31"/>
      <c r="B1079" s="32"/>
      <c r="C1079" s="32"/>
      <c r="D1079" s="34"/>
      <c r="E1079" s="21" t="s">
        <v>386</v>
      </c>
      <c r="F1079" s="22">
        <v>413</v>
      </c>
      <c r="G1079" s="22">
        <v>30</v>
      </c>
      <c r="H1079" s="22">
        <v>12390</v>
      </c>
      <c r="I1079" s="24"/>
      <c r="J1079" s="24"/>
      <c r="K1079" s="24"/>
    </row>
    <row r="1080" spans="1:11" ht="20.100000000000001" customHeight="1">
      <c r="A1080" s="31"/>
      <c r="B1080" s="32"/>
      <c r="C1080" s="32"/>
      <c r="D1080" s="34"/>
      <c r="E1080" s="21" t="s">
        <v>387</v>
      </c>
      <c r="F1080" s="22">
        <v>538</v>
      </c>
      <c r="G1080" s="22">
        <v>30</v>
      </c>
      <c r="H1080" s="22">
        <v>16140</v>
      </c>
      <c r="I1080" s="24"/>
      <c r="J1080" s="24"/>
      <c r="K1080" s="24"/>
    </row>
    <row r="1081" spans="1:11" ht="20.100000000000001" customHeight="1">
      <c r="A1081" s="31"/>
      <c r="B1081" s="32"/>
      <c r="C1081" s="32"/>
      <c r="D1081" s="34"/>
      <c r="E1081" s="21" t="s">
        <v>1065</v>
      </c>
      <c r="F1081" s="22">
        <v>23</v>
      </c>
      <c r="G1081" s="22">
        <v>30</v>
      </c>
      <c r="H1081" s="22">
        <v>690</v>
      </c>
      <c r="I1081" s="24"/>
      <c r="J1081" s="24"/>
      <c r="K1081" s="24"/>
    </row>
    <row r="1082" spans="1:11" ht="20.100000000000001" customHeight="1">
      <c r="A1082" s="31"/>
      <c r="B1082" s="32"/>
      <c r="C1082" s="32"/>
      <c r="D1082" s="34"/>
      <c r="E1082" s="21" t="s">
        <v>1066</v>
      </c>
      <c r="F1082" s="22">
        <v>482</v>
      </c>
      <c r="G1082" s="22">
        <v>2.4</v>
      </c>
      <c r="H1082" s="22">
        <v>1156.8</v>
      </c>
      <c r="I1082" s="24"/>
      <c r="J1082" s="24"/>
      <c r="K1082" s="24"/>
    </row>
    <row r="1083" spans="1:11" ht="20.100000000000001" customHeight="1">
      <c r="A1083" s="31"/>
      <c r="B1083" s="32"/>
      <c r="C1083" s="32"/>
      <c r="D1083" s="34"/>
      <c r="E1083" s="21" t="s">
        <v>1067</v>
      </c>
      <c r="F1083" s="22">
        <v>263</v>
      </c>
      <c r="G1083" s="22">
        <v>2.4</v>
      </c>
      <c r="H1083" s="22">
        <v>631.20000000000005</v>
      </c>
      <c r="I1083" s="24"/>
      <c r="J1083" s="24"/>
      <c r="K1083" s="24"/>
    </row>
    <row r="1084" spans="1:11" ht="20.100000000000001" customHeight="1">
      <c r="A1084" s="31"/>
      <c r="B1084" s="32"/>
      <c r="C1084" s="32"/>
      <c r="D1084" s="34"/>
      <c r="E1084" s="21" t="s">
        <v>1068</v>
      </c>
      <c r="F1084" s="22">
        <v>189</v>
      </c>
      <c r="G1084" s="22">
        <v>2.4</v>
      </c>
      <c r="H1084" s="22">
        <v>453.6</v>
      </c>
      <c r="I1084" s="24"/>
      <c r="J1084" s="24"/>
      <c r="K1084" s="24"/>
    </row>
    <row r="1085" spans="1:11" ht="20.100000000000001" customHeight="1">
      <c r="A1085" s="31"/>
      <c r="B1085" s="32"/>
      <c r="C1085" s="32"/>
      <c r="D1085" s="34"/>
      <c r="E1085" s="21" t="s">
        <v>425</v>
      </c>
      <c r="F1085" s="22">
        <v>12</v>
      </c>
      <c r="G1085" s="22">
        <v>9</v>
      </c>
      <c r="H1085" s="22">
        <v>108</v>
      </c>
      <c r="I1085" s="24"/>
      <c r="J1085" s="24"/>
      <c r="K1085" s="24"/>
    </row>
    <row r="1086" spans="1:11" ht="20.100000000000001" customHeight="1">
      <c r="A1086" s="31"/>
      <c r="B1086" s="32"/>
      <c r="C1086" s="32"/>
      <c r="D1086" s="34"/>
      <c r="E1086" s="21" t="s">
        <v>960</v>
      </c>
      <c r="F1086" s="22">
        <v>108</v>
      </c>
      <c r="G1086" s="22">
        <v>20</v>
      </c>
      <c r="H1086" s="22">
        <v>2160</v>
      </c>
      <c r="I1086" s="24"/>
      <c r="J1086" s="24"/>
      <c r="K1086" s="24"/>
    </row>
    <row r="1087" spans="1:11" ht="20.100000000000001" customHeight="1">
      <c r="A1087" s="31"/>
      <c r="B1087" s="32"/>
      <c r="C1087" s="32"/>
      <c r="D1087" s="34"/>
      <c r="E1087" s="21" t="s">
        <v>389</v>
      </c>
      <c r="F1087" s="22">
        <v>962</v>
      </c>
      <c r="G1087" s="22">
        <v>20</v>
      </c>
      <c r="H1087" s="22">
        <v>19240</v>
      </c>
      <c r="I1087" s="24"/>
      <c r="J1087" s="24"/>
      <c r="K1087" s="24"/>
    </row>
    <row r="1088" spans="1:11" ht="20.100000000000001" customHeight="1">
      <c r="A1088" s="31"/>
      <c r="B1088" s="32"/>
      <c r="C1088" s="32"/>
      <c r="D1088" s="34"/>
      <c r="E1088" s="21" t="s">
        <v>1069</v>
      </c>
      <c r="F1088" s="22">
        <v>7610</v>
      </c>
      <c r="G1088" s="22">
        <v>4.4000000000000004</v>
      </c>
      <c r="H1088" s="22">
        <v>33484</v>
      </c>
      <c r="I1088" s="24"/>
      <c r="J1088" s="24"/>
      <c r="K1088" s="24"/>
    </row>
    <row r="1089" spans="1:11" ht="20.100000000000001" customHeight="1">
      <c r="A1089" s="31"/>
      <c r="B1089" s="32"/>
      <c r="C1089" s="32"/>
      <c r="D1089" s="34"/>
      <c r="E1089" s="21" t="s">
        <v>961</v>
      </c>
      <c r="F1089" s="22">
        <v>260</v>
      </c>
      <c r="G1089" s="22">
        <v>30</v>
      </c>
      <c r="H1089" s="22">
        <v>7800</v>
      </c>
      <c r="I1089" s="24"/>
      <c r="J1089" s="24"/>
      <c r="K1089" s="24"/>
    </row>
    <row r="1090" spans="1:11" ht="20.100000000000001" customHeight="1">
      <c r="A1090" s="31"/>
      <c r="B1090" s="32"/>
      <c r="C1090" s="32"/>
      <c r="D1090" s="34"/>
      <c r="E1090" s="21" t="s">
        <v>1070</v>
      </c>
      <c r="F1090" s="22">
        <v>59</v>
      </c>
      <c r="G1090" s="22">
        <v>20</v>
      </c>
      <c r="H1090" s="22">
        <v>1180</v>
      </c>
      <c r="I1090" s="24"/>
      <c r="J1090" s="24"/>
      <c r="K1090" s="24"/>
    </row>
    <row r="1091" spans="1:11" ht="20.100000000000001" customHeight="1">
      <c r="A1091" s="31"/>
      <c r="B1091" s="32"/>
      <c r="C1091" s="32"/>
      <c r="D1091" s="34"/>
      <c r="E1091" s="21" t="s">
        <v>962</v>
      </c>
      <c r="F1091" s="22">
        <v>1</v>
      </c>
      <c r="G1091" s="22">
        <v>20</v>
      </c>
      <c r="H1091" s="22">
        <v>20</v>
      </c>
      <c r="I1091" s="24"/>
      <c r="J1091" s="24"/>
      <c r="K1091" s="24"/>
    </row>
    <row r="1092" spans="1:11" ht="20.100000000000001" customHeight="1">
      <c r="A1092" s="31"/>
      <c r="B1092" s="32"/>
      <c r="C1092" s="32"/>
      <c r="D1092" s="34"/>
      <c r="E1092" s="21" t="s">
        <v>1071</v>
      </c>
      <c r="F1092" s="22">
        <v>539</v>
      </c>
      <c r="G1092" s="22">
        <v>4.4000000000000004</v>
      </c>
      <c r="H1092" s="22">
        <v>2371.6</v>
      </c>
      <c r="I1092" s="24"/>
      <c r="J1092" s="24"/>
      <c r="K1092" s="24"/>
    </row>
    <row r="1093" spans="1:11" ht="20.100000000000001" customHeight="1">
      <c r="A1093" s="31"/>
      <c r="B1093" s="32"/>
      <c r="C1093" s="32"/>
      <c r="D1093" s="34"/>
      <c r="E1093" s="21" t="s">
        <v>1072</v>
      </c>
      <c r="F1093" s="22">
        <v>55</v>
      </c>
      <c r="G1093" s="22">
        <v>4.4000000000000004</v>
      </c>
      <c r="H1093" s="22">
        <v>242</v>
      </c>
      <c r="I1093" s="24"/>
      <c r="J1093" s="24"/>
      <c r="K1093" s="24"/>
    </row>
    <row r="1094" spans="1:11" ht="20.100000000000001" customHeight="1">
      <c r="A1094" s="31"/>
      <c r="B1094" s="32"/>
      <c r="C1094" s="32">
        <v>2</v>
      </c>
      <c r="D1094" s="34" t="s">
        <v>1073</v>
      </c>
      <c r="E1094" s="21" t="s">
        <v>16</v>
      </c>
      <c r="F1094" s="22">
        <v>50</v>
      </c>
      <c r="G1094" s="22"/>
      <c r="H1094" s="22">
        <v>1500</v>
      </c>
      <c r="I1094" s="24">
        <v>606</v>
      </c>
      <c r="J1094" s="24"/>
      <c r="K1094" s="24">
        <f>H1094-I1094</f>
        <v>894</v>
      </c>
    </row>
    <row r="1095" spans="1:11" ht="20.100000000000001" customHeight="1">
      <c r="A1095" s="31"/>
      <c r="B1095" s="32"/>
      <c r="C1095" s="32"/>
      <c r="D1095" s="34"/>
      <c r="E1095" s="21" t="s">
        <v>1074</v>
      </c>
      <c r="F1095" s="22">
        <v>50</v>
      </c>
      <c r="G1095" s="22">
        <v>30</v>
      </c>
      <c r="H1095" s="22">
        <v>1500</v>
      </c>
      <c r="I1095" s="24"/>
      <c r="J1095" s="24"/>
      <c r="K1095" s="24"/>
    </row>
    <row r="1096" spans="1:11" ht="20.100000000000001" customHeight="1">
      <c r="A1096" s="31">
        <v>24</v>
      </c>
      <c r="B1096" s="32" t="s">
        <v>1075</v>
      </c>
      <c r="C1096" s="28" t="s">
        <v>14</v>
      </c>
      <c r="D1096" s="30"/>
      <c r="E1096" s="30"/>
      <c r="F1096" s="20">
        <v>5465</v>
      </c>
      <c r="G1096" s="20"/>
      <c r="H1096" s="20">
        <v>33649</v>
      </c>
      <c r="I1096" s="19"/>
      <c r="J1096" s="19"/>
      <c r="K1096" s="19">
        <f>SUM(K1097:K1124)</f>
        <v>23710</v>
      </c>
    </row>
    <row r="1097" spans="1:11" ht="20.100000000000001" customHeight="1">
      <c r="A1097" s="31"/>
      <c r="B1097" s="32"/>
      <c r="C1097" s="32">
        <v>1</v>
      </c>
      <c r="D1097" s="34" t="s">
        <v>1076</v>
      </c>
      <c r="E1097" s="21" t="s">
        <v>16</v>
      </c>
      <c r="F1097" s="22">
        <v>13</v>
      </c>
      <c r="G1097" s="22"/>
      <c r="H1097" s="22">
        <v>47</v>
      </c>
      <c r="I1097" s="24">
        <v>2350</v>
      </c>
      <c r="J1097" s="24"/>
      <c r="K1097" s="24">
        <v>0</v>
      </c>
    </row>
    <row r="1098" spans="1:11" ht="20.100000000000001" customHeight="1">
      <c r="A1098" s="31"/>
      <c r="B1098" s="32"/>
      <c r="C1098" s="32"/>
      <c r="D1098" s="34"/>
      <c r="E1098" s="21" t="s">
        <v>1077</v>
      </c>
      <c r="F1098" s="22">
        <v>13</v>
      </c>
      <c r="G1098" s="22">
        <v>3.6</v>
      </c>
      <c r="H1098" s="22">
        <v>46.8</v>
      </c>
      <c r="I1098" s="24"/>
      <c r="J1098" s="24"/>
      <c r="K1098" s="24"/>
    </row>
    <row r="1099" spans="1:11" ht="20.100000000000001" customHeight="1">
      <c r="A1099" s="31"/>
      <c r="B1099" s="32"/>
      <c r="C1099" s="32">
        <v>2</v>
      </c>
      <c r="D1099" s="34" t="s">
        <v>855</v>
      </c>
      <c r="E1099" s="21" t="s">
        <v>16</v>
      </c>
      <c r="F1099" s="22">
        <v>247</v>
      </c>
      <c r="G1099" s="22"/>
      <c r="H1099" s="22">
        <v>1177</v>
      </c>
      <c r="I1099" s="24">
        <v>18441</v>
      </c>
      <c r="J1099" s="24"/>
      <c r="K1099" s="24">
        <v>0</v>
      </c>
    </row>
    <row r="1100" spans="1:11" ht="20.100000000000001" customHeight="1">
      <c r="A1100" s="31"/>
      <c r="B1100" s="32"/>
      <c r="C1100" s="32"/>
      <c r="D1100" s="34"/>
      <c r="E1100" s="21" t="s">
        <v>1078</v>
      </c>
      <c r="F1100" s="22">
        <v>15</v>
      </c>
      <c r="G1100" s="22">
        <v>3.6</v>
      </c>
      <c r="H1100" s="22">
        <v>54</v>
      </c>
      <c r="I1100" s="24"/>
      <c r="J1100" s="24"/>
      <c r="K1100" s="24"/>
    </row>
    <row r="1101" spans="1:11" ht="20.100000000000001" customHeight="1">
      <c r="A1101" s="31"/>
      <c r="B1101" s="32"/>
      <c r="C1101" s="32"/>
      <c r="D1101" s="34"/>
      <c r="E1101" s="21" t="s">
        <v>1079</v>
      </c>
      <c r="F1101" s="22">
        <v>232</v>
      </c>
      <c r="G1101" s="22">
        <v>4.84</v>
      </c>
      <c r="H1101" s="22">
        <v>1122.8800000000001</v>
      </c>
      <c r="I1101" s="24"/>
      <c r="J1101" s="24"/>
      <c r="K1101" s="24"/>
    </row>
    <row r="1102" spans="1:11" ht="20.100000000000001" customHeight="1">
      <c r="A1102" s="31"/>
      <c r="B1102" s="32"/>
      <c r="C1102" s="32">
        <v>3</v>
      </c>
      <c r="D1102" s="34" t="s">
        <v>1080</v>
      </c>
      <c r="E1102" s="21" t="s">
        <v>16</v>
      </c>
      <c r="F1102" s="22">
        <v>116</v>
      </c>
      <c r="G1102" s="22"/>
      <c r="H1102" s="22">
        <v>2895</v>
      </c>
      <c r="I1102" s="24">
        <v>0</v>
      </c>
      <c r="J1102" s="24"/>
      <c r="K1102" s="24">
        <f>H1102-I1102</f>
        <v>2895</v>
      </c>
    </row>
    <row r="1103" spans="1:11" ht="20.100000000000001" customHeight="1">
      <c r="A1103" s="31"/>
      <c r="B1103" s="32"/>
      <c r="C1103" s="32"/>
      <c r="D1103" s="34"/>
      <c r="E1103" s="21" t="s">
        <v>1081</v>
      </c>
      <c r="F1103" s="22">
        <v>58</v>
      </c>
      <c r="G1103" s="22">
        <v>30</v>
      </c>
      <c r="H1103" s="22">
        <v>1740</v>
      </c>
      <c r="I1103" s="24"/>
      <c r="J1103" s="24"/>
      <c r="K1103" s="24"/>
    </row>
    <row r="1104" spans="1:11" ht="20.100000000000001" customHeight="1">
      <c r="A1104" s="31"/>
      <c r="B1104" s="32"/>
      <c r="C1104" s="32"/>
      <c r="D1104" s="34"/>
      <c r="E1104" s="21" t="s">
        <v>1082</v>
      </c>
      <c r="F1104" s="22">
        <v>58</v>
      </c>
      <c r="G1104" s="22">
        <v>19.908000000000001</v>
      </c>
      <c r="H1104" s="22">
        <v>1154.664</v>
      </c>
      <c r="I1104" s="24"/>
      <c r="J1104" s="24"/>
      <c r="K1104" s="24"/>
    </row>
    <row r="1105" spans="1:11" ht="20.100000000000001" customHeight="1">
      <c r="A1105" s="31">
        <v>24</v>
      </c>
      <c r="B1105" s="32" t="s">
        <v>1075</v>
      </c>
      <c r="C1105" s="32">
        <v>4</v>
      </c>
      <c r="D1105" s="34" t="s">
        <v>1083</v>
      </c>
      <c r="E1105" s="21" t="s">
        <v>16</v>
      </c>
      <c r="F1105" s="22">
        <v>576</v>
      </c>
      <c r="G1105" s="22"/>
      <c r="H1105" s="22">
        <v>11855</v>
      </c>
      <c r="I1105" s="24">
        <v>2906</v>
      </c>
      <c r="J1105" s="24"/>
      <c r="K1105" s="24">
        <f>H1105-I1105</f>
        <v>8949</v>
      </c>
    </row>
    <row r="1106" spans="1:11" ht="20.100000000000001" customHeight="1">
      <c r="A1106" s="31"/>
      <c r="B1106" s="32"/>
      <c r="C1106" s="32"/>
      <c r="D1106" s="34"/>
      <c r="E1106" s="21" t="s">
        <v>1084</v>
      </c>
      <c r="F1106" s="22">
        <v>14</v>
      </c>
      <c r="G1106" s="22">
        <v>20</v>
      </c>
      <c r="H1106" s="22">
        <v>280</v>
      </c>
      <c r="I1106" s="24"/>
      <c r="J1106" s="24"/>
      <c r="K1106" s="24"/>
    </row>
    <row r="1107" spans="1:11" ht="20.100000000000001" customHeight="1">
      <c r="A1107" s="31"/>
      <c r="B1107" s="32"/>
      <c r="C1107" s="32"/>
      <c r="D1107" s="34"/>
      <c r="E1107" s="21" t="s">
        <v>1085</v>
      </c>
      <c r="F1107" s="22">
        <v>170</v>
      </c>
      <c r="G1107" s="22">
        <v>30</v>
      </c>
      <c r="H1107" s="22">
        <v>5100</v>
      </c>
      <c r="I1107" s="24"/>
      <c r="J1107" s="24"/>
      <c r="K1107" s="24"/>
    </row>
    <row r="1108" spans="1:11" ht="20.100000000000001" customHeight="1">
      <c r="A1108" s="31"/>
      <c r="B1108" s="32"/>
      <c r="C1108" s="32"/>
      <c r="D1108" s="34"/>
      <c r="E1108" s="21" t="s">
        <v>1086</v>
      </c>
      <c r="F1108" s="22">
        <v>20</v>
      </c>
      <c r="G1108" s="22">
        <v>30</v>
      </c>
      <c r="H1108" s="22">
        <v>600</v>
      </c>
      <c r="I1108" s="24"/>
      <c r="J1108" s="24"/>
      <c r="K1108" s="24"/>
    </row>
    <row r="1109" spans="1:11" ht="20.100000000000001" customHeight="1">
      <c r="A1109" s="31"/>
      <c r="B1109" s="32"/>
      <c r="C1109" s="32"/>
      <c r="D1109" s="34"/>
      <c r="E1109" s="21" t="s">
        <v>1087</v>
      </c>
      <c r="F1109" s="22">
        <v>43</v>
      </c>
      <c r="G1109" s="22">
        <v>15</v>
      </c>
      <c r="H1109" s="22">
        <v>645</v>
      </c>
      <c r="I1109" s="24"/>
      <c r="J1109" s="24"/>
      <c r="K1109" s="24"/>
    </row>
    <row r="1110" spans="1:11" ht="20.100000000000001" customHeight="1">
      <c r="A1110" s="31"/>
      <c r="B1110" s="32"/>
      <c r="C1110" s="32"/>
      <c r="D1110" s="34"/>
      <c r="E1110" s="21" t="s">
        <v>1088</v>
      </c>
      <c r="F1110" s="22">
        <v>176</v>
      </c>
      <c r="G1110" s="22">
        <v>15</v>
      </c>
      <c r="H1110" s="22">
        <v>2640</v>
      </c>
      <c r="I1110" s="24"/>
      <c r="J1110" s="24"/>
      <c r="K1110" s="24"/>
    </row>
    <row r="1111" spans="1:11" ht="20.100000000000001" customHeight="1">
      <c r="A1111" s="31"/>
      <c r="B1111" s="32"/>
      <c r="C1111" s="32"/>
      <c r="D1111" s="34"/>
      <c r="E1111" s="21" t="s">
        <v>1089</v>
      </c>
      <c r="F1111" s="22">
        <v>3</v>
      </c>
      <c r="G1111" s="22">
        <v>15</v>
      </c>
      <c r="H1111" s="22">
        <v>45</v>
      </c>
      <c r="I1111" s="24"/>
      <c r="J1111" s="24"/>
      <c r="K1111" s="24"/>
    </row>
    <row r="1112" spans="1:11" ht="20.100000000000001" customHeight="1">
      <c r="A1112" s="31"/>
      <c r="B1112" s="32"/>
      <c r="C1112" s="32"/>
      <c r="D1112" s="34"/>
      <c r="E1112" s="21" t="s">
        <v>1090</v>
      </c>
      <c r="F1112" s="22">
        <v>11</v>
      </c>
      <c r="G1112" s="22">
        <v>15</v>
      </c>
      <c r="H1112" s="22">
        <v>165</v>
      </c>
      <c r="I1112" s="24"/>
      <c r="J1112" s="24"/>
      <c r="K1112" s="24"/>
    </row>
    <row r="1113" spans="1:11" ht="20.100000000000001" customHeight="1">
      <c r="A1113" s="31"/>
      <c r="B1113" s="32"/>
      <c r="C1113" s="32"/>
      <c r="D1113" s="34"/>
      <c r="E1113" s="21" t="s">
        <v>1091</v>
      </c>
      <c r="F1113" s="22">
        <v>15</v>
      </c>
      <c r="G1113" s="22">
        <v>20</v>
      </c>
      <c r="H1113" s="22">
        <v>300</v>
      </c>
      <c r="I1113" s="24"/>
      <c r="J1113" s="24"/>
      <c r="K1113" s="24"/>
    </row>
    <row r="1114" spans="1:11" ht="20.100000000000001" customHeight="1">
      <c r="A1114" s="31"/>
      <c r="B1114" s="32"/>
      <c r="C1114" s="32"/>
      <c r="D1114" s="34"/>
      <c r="E1114" s="21" t="s">
        <v>1092</v>
      </c>
      <c r="F1114" s="22">
        <v>50</v>
      </c>
      <c r="G1114" s="22">
        <v>12</v>
      </c>
      <c r="H1114" s="22">
        <v>600</v>
      </c>
      <c r="I1114" s="24"/>
      <c r="J1114" s="24"/>
      <c r="K1114" s="24"/>
    </row>
    <row r="1115" spans="1:11" ht="20.100000000000001" customHeight="1">
      <c r="A1115" s="31"/>
      <c r="B1115" s="32"/>
      <c r="C1115" s="32"/>
      <c r="D1115" s="34"/>
      <c r="E1115" s="21" t="s">
        <v>1093</v>
      </c>
      <c r="F1115" s="22">
        <v>47</v>
      </c>
      <c r="G1115" s="22">
        <v>20</v>
      </c>
      <c r="H1115" s="22">
        <v>940</v>
      </c>
      <c r="I1115" s="24"/>
      <c r="J1115" s="24"/>
      <c r="K1115" s="24"/>
    </row>
    <row r="1116" spans="1:11" ht="20.100000000000001" customHeight="1">
      <c r="A1116" s="31"/>
      <c r="B1116" s="32"/>
      <c r="C1116" s="32"/>
      <c r="D1116" s="34"/>
      <c r="E1116" s="21" t="s">
        <v>1094</v>
      </c>
      <c r="F1116" s="22">
        <v>27</v>
      </c>
      <c r="G1116" s="22">
        <v>20</v>
      </c>
      <c r="H1116" s="22">
        <v>540</v>
      </c>
      <c r="I1116" s="24"/>
      <c r="J1116" s="24"/>
      <c r="K1116" s="24"/>
    </row>
    <row r="1117" spans="1:11" ht="20.100000000000001" customHeight="1">
      <c r="A1117" s="31"/>
      <c r="B1117" s="32"/>
      <c r="C1117" s="32">
        <v>5</v>
      </c>
      <c r="D1117" s="34" t="s">
        <v>1095</v>
      </c>
      <c r="E1117" s="21" t="s">
        <v>16</v>
      </c>
      <c r="F1117" s="22">
        <v>234</v>
      </c>
      <c r="G1117" s="22"/>
      <c r="H1117" s="22">
        <v>2261</v>
      </c>
      <c r="I1117" s="24">
        <v>0</v>
      </c>
      <c r="J1117" s="24"/>
      <c r="K1117" s="24">
        <f>H1117-I1117</f>
        <v>2261</v>
      </c>
    </row>
    <row r="1118" spans="1:11" ht="20.100000000000001" customHeight="1">
      <c r="A1118" s="31"/>
      <c r="B1118" s="32"/>
      <c r="C1118" s="32"/>
      <c r="D1118" s="34"/>
      <c r="E1118" s="21" t="s">
        <v>1096</v>
      </c>
      <c r="F1118" s="22">
        <v>197</v>
      </c>
      <c r="G1118" s="22">
        <v>9.43</v>
      </c>
      <c r="H1118" s="22">
        <v>1857.71</v>
      </c>
      <c r="I1118" s="24"/>
      <c r="J1118" s="24"/>
      <c r="K1118" s="24"/>
    </row>
    <row r="1119" spans="1:11" ht="20.100000000000001" customHeight="1">
      <c r="A1119" s="31"/>
      <c r="B1119" s="32"/>
      <c r="C1119" s="32"/>
      <c r="D1119" s="34"/>
      <c r="E1119" s="21" t="s">
        <v>1096</v>
      </c>
      <c r="F1119" s="22">
        <v>37</v>
      </c>
      <c r="G1119" s="22">
        <v>10.89</v>
      </c>
      <c r="H1119" s="22">
        <v>402.93</v>
      </c>
      <c r="I1119" s="24"/>
      <c r="J1119" s="24"/>
      <c r="K1119" s="24"/>
    </row>
    <row r="1120" spans="1:11" ht="20.100000000000001" customHeight="1">
      <c r="A1120" s="31"/>
      <c r="B1120" s="32"/>
      <c r="C1120" s="32">
        <v>6</v>
      </c>
      <c r="D1120" s="34" t="s">
        <v>1097</v>
      </c>
      <c r="E1120" s="21" t="s">
        <v>16</v>
      </c>
      <c r="F1120" s="22">
        <v>1</v>
      </c>
      <c r="G1120" s="22"/>
      <c r="H1120" s="22">
        <v>9</v>
      </c>
      <c r="I1120" s="24">
        <v>19</v>
      </c>
      <c r="J1120" s="24"/>
      <c r="K1120" s="24">
        <v>0</v>
      </c>
    </row>
    <row r="1121" spans="1:11" ht="20.100000000000001" customHeight="1">
      <c r="A1121" s="31"/>
      <c r="B1121" s="32"/>
      <c r="C1121" s="32"/>
      <c r="D1121" s="34"/>
      <c r="E1121" s="21" t="s">
        <v>1098</v>
      </c>
      <c r="F1121" s="22">
        <v>1</v>
      </c>
      <c r="G1121" s="22">
        <v>9</v>
      </c>
      <c r="H1121" s="22">
        <v>9</v>
      </c>
      <c r="I1121" s="24"/>
      <c r="J1121" s="24"/>
      <c r="K1121" s="24"/>
    </row>
    <row r="1122" spans="1:11" ht="20.100000000000001" customHeight="1">
      <c r="A1122" s="31"/>
      <c r="B1122" s="32"/>
      <c r="C1122" s="32">
        <v>7</v>
      </c>
      <c r="D1122" s="34" t="s">
        <v>1099</v>
      </c>
      <c r="E1122" s="21" t="s">
        <v>16</v>
      </c>
      <c r="F1122" s="22">
        <v>2</v>
      </c>
      <c r="G1122" s="22"/>
      <c r="H1122" s="22">
        <v>11</v>
      </c>
      <c r="I1122" s="24">
        <v>92</v>
      </c>
      <c r="J1122" s="24"/>
      <c r="K1122" s="24">
        <v>0</v>
      </c>
    </row>
    <row r="1123" spans="1:11" ht="20.100000000000001" customHeight="1">
      <c r="A1123" s="31"/>
      <c r="B1123" s="32"/>
      <c r="C1123" s="32"/>
      <c r="D1123" s="34"/>
      <c r="E1123" s="21" t="s">
        <v>1100</v>
      </c>
      <c r="F1123" s="22">
        <v>2</v>
      </c>
      <c r="G1123" s="22">
        <v>5.4</v>
      </c>
      <c r="H1123" s="22">
        <v>10.8</v>
      </c>
      <c r="I1123" s="24"/>
      <c r="J1123" s="24"/>
      <c r="K1123" s="24"/>
    </row>
    <row r="1124" spans="1:11" ht="20.100000000000001" customHeight="1">
      <c r="A1124" s="31"/>
      <c r="B1124" s="32"/>
      <c r="C1124" s="32">
        <v>8</v>
      </c>
      <c r="D1124" s="34" t="s">
        <v>1101</v>
      </c>
      <c r="E1124" s="21" t="s">
        <v>16</v>
      </c>
      <c r="F1124" s="22">
        <v>4276</v>
      </c>
      <c r="G1124" s="22"/>
      <c r="H1124" s="22">
        <v>15394</v>
      </c>
      <c r="I1124" s="24">
        <v>5789</v>
      </c>
      <c r="J1124" s="24"/>
      <c r="K1124" s="24">
        <f>H1124-I1124</f>
        <v>9605</v>
      </c>
    </row>
    <row r="1125" spans="1:11" ht="20.100000000000001" customHeight="1">
      <c r="A1125" s="31"/>
      <c r="B1125" s="32"/>
      <c r="C1125" s="32"/>
      <c r="D1125" s="34"/>
      <c r="E1125" s="21" t="s">
        <v>1102</v>
      </c>
      <c r="F1125" s="22">
        <v>1781</v>
      </c>
      <c r="G1125" s="22">
        <v>3.6</v>
      </c>
      <c r="H1125" s="22">
        <v>6411.6</v>
      </c>
      <c r="I1125" s="24"/>
      <c r="J1125" s="24"/>
      <c r="K1125" s="24"/>
    </row>
    <row r="1126" spans="1:11" ht="20.100000000000001" customHeight="1">
      <c r="A1126" s="31"/>
      <c r="B1126" s="32"/>
      <c r="C1126" s="32"/>
      <c r="D1126" s="34"/>
      <c r="E1126" s="21" t="s">
        <v>1103</v>
      </c>
      <c r="F1126" s="22">
        <v>2495</v>
      </c>
      <c r="G1126" s="22">
        <v>3.6</v>
      </c>
      <c r="H1126" s="22">
        <v>8982</v>
      </c>
      <c r="I1126" s="24"/>
      <c r="J1126" s="24"/>
      <c r="K1126" s="24"/>
    </row>
    <row r="1127" spans="1:11" ht="20.100000000000001" customHeight="1">
      <c r="A1127" s="31">
        <v>25</v>
      </c>
      <c r="B1127" s="32" t="s">
        <v>1104</v>
      </c>
      <c r="C1127" s="28" t="s">
        <v>14</v>
      </c>
      <c r="D1127" s="30"/>
      <c r="E1127" s="30"/>
      <c r="F1127" s="20">
        <v>13095</v>
      </c>
      <c r="G1127" s="20"/>
      <c r="H1127" s="20">
        <v>57464</v>
      </c>
      <c r="I1127" s="19"/>
      <c r="J1127" s="19"/>
      <c r="K1127" s="19">
        <f>SUM(K1128:K1154)</f>
        <v>41400</v>
      </c>
    </row>
    <row r="1128" spans="1:11" ht="20.100000000000001" customHeight="1">
      <c r="A1128" s="31"/>
      <c r="B1128" s="32"/>
      <c r="C1128" s="32">
        <v>1</v>
      </c>
      <c r="D1128" s="34" t="s">
        <v>1105</v>
      </c>
      <c r="E1128" s="21" t="s">
        <v>16</v>
      </c>
      <c r="F1128" s="22">
        <v>976</v>
      </c>
      <c r="G1128" s="22"/>
      <c r="H1128" s="22">
        <v>3875</v>
      </c>
      <c r="I1128" s="24">
        <v>4013</v>
      </c>
      <c r="J1128" s="24"/>
      <c r="K1128" s="24">
        <v>0</v>
      </c>
    </row>
    <row r="1129" spans="1:11" ht="20.100000000000001" customHeight="1">
      <c r="A1129" s="31"/>
      <c r="B1129" s="32"/>
      <c r="C1129" s="32"/>
      <c r="D1129" s="34"/>
      <c r="E1129" s="21" t="s">
        <v>1106</v>
      </c>
      <c r="F1129" s="22">
        <v>11</v>
      </c>
      <c r="G1129" s="22">
        <v>4.84</v>
      </c>
      <c r="H1129" s="22">
        <v>53.24</v>
      </c>
      <c r="I1129" s="24"/>
      <c r="J1129" s="24"/>
      <c r="K1129" s="24"/>
    </row>
    <row r="1130" spans="1:11" ht="20.100000000000001" customHeight="1">
      <c r="A1130" s="31"/>
      <c r="B1130" s="32"/>
      <c r="C1130" s="32"/>
      <c r="D1130" s="34"/>
      <c r="E1130" s="21" t="s">
        <v>1107</v>
      </c>
      <c r="F1130" s="22">
        <v>173</v>
      </c>
      <c r="G1130" s="22">
        <v>3.96</v>
      </c>
      <c r="H1130" s="22">
        <v>685.08</v>
      </c>
      <c r="I1130" s="24"/>
      <c r="J1130" s="24"/>
      <c r="K1130" s="24"/>
    </row>
    <row r="1131" spans="1:11" ht="20.100000000000001" customHeight="1">
      <c r="A1131" s="31"/>
      <c r="B1131" s="32"/>
      <c r="C1131" s="32"/>
      <c r="D1131" s="34"/>
      <c r="E1131" s="21" t="s">
        <v>1108</v>
      </c>
      <c r="F1131" s="22">
        <v>792</v>
      </c>
      <c r="G1131" s="22">
        <v>3.96</v>
      </c>
      <c r="H1131" s="22">
        <v>3136.32</v>
      </c>
      <c r="I1131" s="24"/>
      <c r="J1131" s="24"/>
      <c r="K1131" s="24"/>
    </row>
    <row r="1132" spans="1:11" ht="20.100000000000001" customHeight="1">
      <c r="A1132" s="31"/>
      <c r="B1132" s="32"/>
      <c r="C1132" s="32">
        <v>2</v>
      </c>
      <c r="D1132" s="34" t="s">
        <v>1109</v>
      </c>
      <c r="E1132" s="21" t="s">
        <v>16</v>
      </c>
      <c r="F1132" s="22">
        <v>127</v>
      </c>
      <c r="G1132" s="22"/>
      <c r="H1132" s="22">
        <v>671</v>
      </c>
      <c r="I1132" s="24">
        <v>1801</v>
      </c>
      <c r="J1132" s="24"/>
      <c r="K1132" s="24">
        <v>0</v>
      </c>
    </row>
    <row r="1133" spans="1:11" ht="20.100000000000001" customHeight="1">
      <c r="A1133" s="31"/>
      <c r="B1133" s="32"/>
      <c r="C1133" s="32"/>
      <c r="D1133" s="34"/>
      <c r="E1133" s="21" t="s">
        <v>1110</v>
      </c>
      <c r="F1133" s="22">
        <v>11</v>
      </c>
      <c r="G1133" s="22">
        <v>4.5839999999999996</v>
      </c>
      <c r="H1133" s="22">
        <v>50.423999999999999</v>
      </c>
      <c r="I1133" s="24"/>
      <c r="J1133" s="24"/>
      <c r="K1133" s="24"/>
    </row>
    <row r="1134" spans="1:11" ht="20.100000000000001" customHeight="1">
      <c r="A1134" s="31"/>
      <c r="B1134" s="32"/>
      <c r="C1134" s="32"/>
      <c r="D1134" s="34"/>
      <c r="E1134" s="21" t="s">
        <v>1111</v>
      </c>
      <c r="F1134" s="22">
        <v>108</v>
      </c>
      <c r="G1134" s="22">
        <v>5.484</v>
      </c>
      <c r="H1134" s="22">
        <v>592.27200000000005</v>
      </c>
      <c r="I1134" s="24"/>
      <c r="J1134" s="24"/>
      <c r="K1134" s="24"/>
    </row>
    <row r="1135" spans="1:11" ht="20.100000000000001" customHeight="1">
      <c r="A1135" s="31"/>
      <c r="B1135" s="32"/>
      <c r="C1135" s="32"/>
      <c r="D1135" s="34"/>
      <c r="E1135" s="21" t="s">
        <v>1112</v>
      </c>
      <c r="F1135" s="22">
        <v>8</v>
      </c>
      <c r="G1135" s="22">
        <v>3.6</v>
      </c>
      <c r="H1135" s="22">
        <v>28.8</v>
      </c>
      <c r="I1135" s="24"/>
      <c r="J1135" s="24"/>
      <c r="K1135" s="24"/>
    </row>
    <row r="1136" spans="1:11" ht="20.100000000000001" customHeight="1">
      <c r="A1136" s="31"/>
      <c r="B1136" s="32"/>
      <c r="C1136" s="32">
        <v>3</v>
      </c>
      <c r="D1136" s="34" t="s">
        <v>1113</v>
      </c>
      <c r="E1136" s="21" t="s">
        <v>16</v>
      </c>
      <c r="F1136" s="22">
        <v>9043</v>
      </c>
      <c r="G1136" s="22"/>
      <c r="H1136" s="22">
        <v>35675</v>
      </c>
      <c r="I1136" s="24">
        <v>9037</v>
      </c>
      <c r="J1136" s="24"/>
      <c r="K1136" s="24">
        <f>H1136-I1136</f>
        <v>26638</v>
      </c>
    </row>
    <row r="1137" spans="1:11" ht="20.100000000000001" customHeight="1">
      <c r="A1137" s="31"/>
      <c r="B1137" s="32"/>
      <c r="C1137" s="32"/>
      <c r="D1137" s="34"/>
      <c r="E1137" s="21" t="s">
        <v>1114</v>
      </c>
      <c r="F1137" s="22">
        <v>102</v>
      </c>
      <c r="G1137" s="22">
        <v>6.72</v>
      </c>
      <c r="H1137" s="22">
        <v>685.44</v>
      </c>
      <c r="I1137" s="24"/>
      <c r="J1137" s="24"/>
      <c r="K1137" s="24"/>
    </row>
    <row r="1138" spans="1:11" ht="20.100000000000001" customHeight="1">
      <c r="A1138" s="31"/>
      <c r="B1138" s="32"/>
      <c r="C1138" s="32"/>
      <c r="D1138" s="34"/>
      <c r="E1138" s="21" t="s">
        <v>1115</v>
      </c>
      <c r="F1138" s="22">
        <v>127</v>
      </c>
      <c r="G1138" s="22">
        <v>4.4000000000000004</v>
      </c>
      <c r="H1138" s="22">
        <v>558.79999999999995</v>
      </c>
      <c r="I1138" s="24"/>
      <c r="J1138" s="24"/>
      <c r="K1138" s="24"/>
    </row>
    <row r="1139" spans="1:11" ht="20.100000000000001" customHeight="1">
      <c r="A1139" s="31"/>
      <c r="B1139" s="32"/>
      <c r="C1139" s="32"/>
      <c r="D1139" s="34"/>
      <c r="E1139" s="21" t="s">
        <v>1116</v>
      </c>
      <c r="F1139" s="22">
        <v>2360</v>
      </c>
      <c r="G1139" s="22">
        <v>4.4000000000000004</v>
      </c>
      <c r="H1139" s="22">
        <v>10384</v>
      </c>
      <c r="I1139" s="24"/>
      <c r="J1139" s="24"/>
      <c r="K1139" s="24"/>
    </row>
    <row r="1140" spans="1:11" ht="20.100000000000001" customHeight="1">
      <c r="A1140" s="31"/>
      <c r="B1140" s="32"/>
      <c r="C1140" s="32"/>
      <c r="D1140" s="34"/>
      <c r="E1140" s="21" t="s">
        <v>1117</v>
      </c>
      <c r="F1140" s="22">
        <v>2905</v>
      </c>
      <c r="G1140" s="22">
        <v>3.6</v>
      </c>
      <c r="H1140" s="22">
        <v>10458</v>
      </c>
      <c r="I1140" s="24"/>
      <c r="J1140" s="24"/>
      <c r="K1140" s="24"/>
    </row>
    <row r="1141" spans="1:11" ht="20.100000000000001" customHeight="1">
      <c r="A1141" s="31"/>
      <c r="B1141" s="32"/>
      <c r="C1141" s="32"/>
      <c r="D1141" s="34"/>
      <c r="E1141" s="21" t="s">
        <v>1118</v>
      </c>
      <c r="F1141" s="22">
        <v>338</v>
      </c>
      <c r="G1141" s="22">
        <v>3.6</v>
      </c>
      <c r="H1141" s="22">
        <v>1216.8</v>
      </c>
      <c r="I1141" s="24"/>
      <c r="J1141" s="24"/>
      <c r="K1141" s="24"/>
    </row>
    <row r="1142" spans="1:11" ht="20.100000000000001" customHeight="1">
      <c r="A1142" s="31"/>
      <c r="B1142" s="32"/>
      <c r="C1142" s="32"/>
      <c r="D1142" s="34"/>
      <c r="E1142" s="21" t="s">
        <v>1119</v>
      </c>
      <c r="F1142" s="22">
        <v>6</v>
      </c>
      <c r="G1142" s="22">
        <v>4.84</v>
      </c>
      <c r="H1142" s="22">
        <v>29.04</v>
      </c>
      <c r="I1142" s="24"/>
      <c r="J1142" s="24"/>
      <c r="K1142" s="24"/>
    </row>
    <row r="1143" spans="1:11" ht="20.100000000000001" customHeight="1">
      <c r="A1143" s="31"/>
      <c r="B1143" s="32"/>
      <c r="C1143" s="32"/>
      <c r="D1143" s="34"/>
      <c r="E1143" s="21" t="s">
        <v>1120</v>
      </c>
      <c r="F1143" s="22">
        <v>1446</v>
      </c>
      <c r="G1143" s="22">
        <v>3.96</v>
      </c>
      <c r="H1143" s="22">
        <v>5726.16</v>
      </c>
      <c r="I1143" s="24"/>
      <c r="J1143" s="24"/>
      <c r="K1143" s="24"/>
    </row>
    <row r="1144" spans="1:11" ht="20.100000000000001" customHeight="1">
      <c r="A1144" s="31"/>
      <c r="B1144" s="32"/>
      <c r="C1144" s="32"/>
      <c r="D1144" s="34"/>
      <c r="E1144" s="21" t="s">
        <v>1121</v>
      </c>
      <c r="F1144" s="22">
        <v>567</v>
      </c>
      <c r="G1144" s="22">
        <v>3.6</v>
      </c>
      <c r="H1144" s="22">
        <v>2041.2</v>
      </c>
      <c r="I1144" s="24"/>
      <c r="J1144" s="24"/>
      <c r="K1144" s="24"/>
    </row>
    <row r="1145" spans="1:11" ht="20.100000000000001" customHeight="1">
      <c r="A1145" s="31"/>
      <c r="B1145" s="32"/>
      <c r="C1145" s="32"/>
      <c r="D1145" s="34"/>
      <c r="E1145" s="21" t="s">
        <v>1122</v>
      </c>
      <c r="F1145" s="22">
        <v>520</v>
      </c>
      <c r="G1145" s="22">
        <v>3.6</v>
      </c>
      <c r="H1145" s="22">
        <v>1872</v>
      </c>
      <c r="I1145" s="24"/>
      <c r="J1145" s="24"/>
      <c r="K1145" s="24"/>
    </row>
    <row r="1146" spans="1:11" ht="20.100000000000001" customHeight="1">
      <c r="A1146" s="31"/>
      <c r="B1146" s="32"/>
      <c r="C1146" s="32"/>
      <c r="D1146" s="34"/>
      <c r="E1146" s="21" t="s">
        <v>1123</v>
      </c>
      <c r="F1146" s="22">
        <v>360</v>
      </c>
      <c r="G1146" s="22">
        <v>3.6</v>
      </c>
      <c r="H1146" s="22">
        <v>1296</v>
      </c>
      <c r="I1146" s="24"/>
      <c r="J1146" s="24"/>
      <c r="K1146" s="24"/>
    </row>
    <row r="1147" spans="1:11" ht="20.100000000000001" customHeight="1">
      <c r="A1147" s="31"/>
      <c r="B1147" s="32"/>
      <c r="C1147" s="32"/>
      <c r="D1147" s="34"/>
      <c r="E1147" s="21" t="s">
        <v>1124</v>
      </c>
      <c r="F1147" s="22">
        <v>258</v>
      </c>
      <c r="G1147" s="22">
        <v>4.84</v>
      </c>
      <c r="H1147" s="22">
        <v>1248.72</v>
      </c>
      <c r="I1147" s="24"/>
      <c r="J1147" s="24"/>
      <c r="K1147" s="24"/>
    </row>
    <row r="1148" spans="1:11" ht="20.100000000000001" customHeight="1">
      <c r="A1148" s="31"/>
      <c r="B1148" s="32"/>
      <c r="C1148" s="32"/>
      <c r="D1148" s="34"/>
      <c r="E1148" s="21" t="s">
        <v>1125</v>
      </c>
      <c r="F1148" s="22">
        <v>12</v>
      </c>
      <c r="G1148" s="22">
        <v>4.84</v>
      </c>
      <c r="H1148" s="22">
        <v>58.08</v>
      </c>
      <c r="I1148" s="24"/>
      <c r="J1148" s="24"/>
      <c r="K1148" s="24"/>
    </row>
    <row r="1149" spans="1:11" ht="20.100000000000001" customHeight="1">
      <c r="A1149" s="31"/>
      <c r="B1149" s="32"/>
      <c r="C1149" s="32"/>
      <c r="D1149" s="34"/>
      <c r="E1149" s="21" t="s">
        <v>1126</v>
      </c>
      <c r="F1149" s="22">
        <v>42</v>
      </c>
      <c r="G1149" s="22">
        <v>2.4</v>
      </c>
      <c r="H1149" s="22">
        <v>100.8</v>
      </c>
      <c r="I1149" s="24"/>
      <c r="J1149" s="24"/>
      <c r="K1149" s="24"/>
    </row>
    <row r="1150" spans="1:11" ht="20.100000000000001" customHeight="1">
      <c r="A1150" s="31"/>
      <c r="B1150" s="32"/>
      <c r="C1150" s="32">
        <v>4</v>
      </c>
      <c r="D1150" s="34" t="s">
        <v>1127</v>
      </c>
      <c r="E1150" s="21" t="s">
        <v>16</v>
      </c>
      <c r="F1150" s="22">
        <v>59</v>
      </c>
      <c r="G1150" s="22"/>
      <c r="H1150" s="22">
        <v>232</v>
      </c>
      <c r="I1150" s="24">
        <v>22</v>
      </c>
      <c r="J1150" s="24"/>
      <c r="K1150" s="24">
        <f>H1150-I1150</f>
        <v>210</v>
      </c>
    </row>
    <row r="1151" spans="1:11" ht="20.100000000000001" customHeight="1">
      <c r="A1151" s="31"/>
      <c r="B1151" s="32"/>
      <c r="C1151" s="32"/>
      <c r="D1151" s="34"/>
      <c r="E1151" s="21" t="s">
        <v>1128</v>
      </c>
      <c r="F1151" s="22">
        <v>15</v>
      </c>
      <c r="G1151" s="22">
        <v>4.8959999999999999</v>
      </c>
      <c r="H1151" s="22">
        <v>73.44</v>
      </c>
      <c r="I1151" s="24"/>
      <c r="J1151" s="24"/>
      <c r="K1151" s="24"/>
    </row>
    <row r="1152" spans="1:11" ht="20.100000000000001" customHeight="1">
      <c r="A1152" s="31"/>
      <c r="B1152" s="32"/>
      <c r="C1152" s="32"/>
      <c r="D1152" s="34"/>
      <c r="E1152" s="21" t="s">
        <v>1129</v>
      </c>
      <c r="F1152" s="22">
        <v>25</v>
      </c>
      <c r="G1152" s="22">
        <v>3.6</v>
      </c>
      <c r="H1152" s="22">
        <v>90</v>
      </c>
      <c r="I1152" s="24"/>
      <c r="J1152" s="24"/>
      <c r="K1152" s="24"/>
    </row>
    <row r="1153" spans="1:11" ht="20.100000000000001" customHeight="1">
      <c r="A1153" s="31"/>
      <c r="B1153" s="32"/>
      <c r="C1153" s="32"/>
      <c r="D1153" s="34"/>
      <c r="E1153" s="21" t="s">
        <v>1130</v>
      </c>
      <c r="F1153" s="22">
        <v>19</v>
      </c>
      <c r="G1153" s="22">
        <v>3.6</v>
      </c>
      <c r="H1153" s="22">
        <v>68.400000000000006</v>
      </c>
      <c r="I1153" s="24"/>
      <c r="J1153" s="24"/>
      <c r="K1153" s="24"/>
    </row>
    <row r="1154" spans="1:11" ht="20.100000000000001" customHeight="1">
      <c r="A1154" s="31"/>
      <c r="B1154" s="32"/>
      <c r="C1154" s="32">
        <v>5</v>
      </c>
      <c r="D1154" s="34" t="s">
        <v>1131</v>
      </c>
      <c r="E1154" s="21" t="s">
        <v>16</v>
      </c>
      <c r="F1154" s="22">
        <v>2890</v>
      </c>
      <c r="G1154" s="22"/>
      <c r="H1154" s="22">
        <v>17011</v>
      </c>
      <c r="I1154" s="24">
        <v>2459</v>
      </c>
      <c r="J1154" s="24"/>
      <c r="K1154" s="24">
        <f>H1154-I1154</f>
        <v>14552</v>
      </c>
    </row>
    <row r="1155" spans="1:11" ht="20.100000000000001" customHeight="1">
      <c r="A1155" s="31"/>
      <c r="B1155" s="32"/>
      <c r="C1155" s="32"/>
      <c r="D1155" s="34"/>
      <c r="E1155" s="21" t="s">
        <v>1132</v>
      </c>
      <c r="F1155" s="22">
        <v>45</v>
      </c>
      <c r="G1155" s="22">
        <v>4.0350000000000001</v>
      </c>
      <c r="H1155" s="22">
        <v>181.57499999999999</v>
      </c>
      <c r="I1155" s="24"/>
      <c r="J1155" s="24"/>
      <c r="K1155" s="24"/>
    </row>
    <row r="1156" spans="1:11" ht="20.100000000000001" customHeight="1">
      <c r="A1156" s="31"/>
      <c r="B1156" s="32"/>
      <c r="C1156" s="32"/>
      <c r="D1156" s="34"/>
      <c r="E1156" s="21" t="s">
        <v>1133</v>
      </c>
      <c r="F1156" s="22">
        <v>34</v>
      </c>
      <c r="G1156" s="22">
        <v>4.0350000000000001</v>
      </c>
      <c r="H1156" s="22">
        <v>137.19</v>
      </c>
      <c r="I1156" s="24"/>
      <c r="J1156" s="24"/>
      <c r="K1156" s="24"/>
    </row>
    <row r="1157" spans="1:11" ht="20.100000000000001" customHeight="1">
      <c r="A1157" s="31"/>
      <c r="B1157" s="32"/>
      <c r="C1157" s="32"/>
      <c r="D1157" s="34"/>
      <c r="E1157" s="21" t="s">
        <v>1134</v>
      </c>
      <c r="F1157" s="22">
        <v>2348</v>
      </c>
      <c r="G1157" s="22">
        <v>5.8680000000000003</v>
      </c>
      <c r="H1157" s="22">
        <v>13778.064</v>
      </c>
      <c r="I1157" s="24"/>
      <c r="J1157" s="24"/>
      <c r="K1157" s="24"/>
    </row>
    <row r="1158" spans="1:11" ht="20.100000000000001" customHeight="1">
      <c r="A1158" s="31"/>
      <c r="B1158" s="32"/>
      <c r="C1158" s="32"/>
      <c r="D1158" s="34"/>
      <c r="E1158" s="21" t="s">
        <v>1135</v>
      </c>
      <c r="F1158" s="22">
        <v>1</v>
      </c>
      <c r="G1158" s="22">
        <v>5.94</v>
      </c>
      <c r="H1158" s="22">
        <v>5.94</v>
      </c>
      <c r="I1158" s="24"/>
      <c r="J1158" s="24"/>
      <c r="K1158" s="24"/>
    </row>
    <row r="1159" spans="1:11" ht="20.100000000000001" customHeight="1">
      <c r="A1159" s="31"/>
      <c r="B1159" s="32"/>
      <c r="C1159" s="32"/>
      <c r="D1159" s="34"/>
      <c r="E1159" s="21" t="s">
        <v>1136</v>
      </c>
      <c r="F1159" s="22">
        <v>462</v>
      </c>
      <c r="G1159" s="22">
        <v>6.2952000000000004</v>
      </c>
      <c r="H1159" s="22">
        <v>2908.3824</v>
      </c>
      <c r="I1159" s="24"/>
      <c r="J1159" s="24"/>
      <c r="K1159" s="24"/>
    </row>
    <row r="1160" spans="1:11" ht="20.100000000000001" customHeight="1">
      <c r="A1160" s="31">
        <v>26</v>
      </c>
      <c r="B1160" s="32" t="s">
        <v>1137</v>
      </c>
      <c r="C1160" s="28" t="s">
        <v>14</v>
      </c>
      <c r="D1160" s="30"/>
      <c r="E1160" s="30"/>
      <c r="F1160" s="20">
        <v>3888</v>
      </c>
      <c r="G1160" s="20"/>
      <c r="H1160" s="20">
        <v>42524</v>
      </c>
      <c r="I1160" s="19"/>
      <c r="J1160" s="19"/>
      <c r="K1160" s="19">
        <f>SUM(K1161:K1213)</f>
        <v>26410</v>
      </c>
    </row>
    <row r="1161" spans="1:11" ht="20.100000000000001" customHeight="1">
      <c r="A1161" s="31"/>
      <c r="B1161" s="32"/>
      <c r="C1161" s="32">
        <v>1</v>
      </c>
      <c r="D1161" s="34" t="s">
        <v>1138</v>
      </c>
      <c r="E1161" s="21" t="s">
        <v>16</v>
      </c>
      <c r="F1161" s="22">
        <v>186</v>
      </c>
      <c r="G1161" s="22"/>
      <c r="H1161" s="22">
        <v>3426</v>
      </c>
      <c r="I1161" s="24">
        <v>459</v>
      </c>
      <c r="J1161" s="24"/>
      <c r="K1161" s="24">
        <f>H1161-I1161</f>
        <v>2967</v>
      </c>
    </row>
    <row r="1162" spans="1:11" ht="20.100000000000001" customHeight="1">
      <c r="A1162" s="31"/>
      <c r="B1162" s="32"/>
      <c r="C1162" s="32"/>
      <c r="D1162" s="34"/>
      <c r="E1162" s="21" t="s">
        <v>1139</v>
      </c>
      <c r="F1162" s="22">
        <v>88</v>
      </c>
      <c r="G1162" s="22">
        <v>20</v>
      </c>
      <c r="H1162" s="22">
        <v>1760</v>
      </c>
      <c r="I1162" s="24"/>
      <c r="J1162" s="24"/>
      <c r="K1162" s="24"/>
    </row>
    <row r="1163" spans="1:11" ht="20.100000000000001" customHeight="1">
      <c r="A1163" s="31"/>
      <c r="B1163" s="32"/>
      <c r="C1163" s="32"/>
      <c r="D1163" s="34"/>
      <c r="E1163" s="21" t="s">
        <v>1140</v>
      </c>
      <c r="F1163" s="22">
        <v>77</v>
      </c>
      <c r="G1163" s="22">
        <v>20</v>
      </c>
      <c r="H1163" s="22">
        <v>1540</v>
      </c>
      <c r="I1163" s="24"/>
      <c r="J1163" s="24"/>
      <c r="K1163" s="24"/>
    </row>
    <row r="1164" spans="1:11" ht="20.100000000000001" customHeight="1">
      <c r="A1164" s="31"/>
      <c r="B1164" s="32"/>
      <c r="C1164" s="32"/>
      <c r="D1164" s="34"/>
      <c r="E1164" s="21" t="s">
        <v>1141</v>
      </c>
      <c r="F1164" s="22">
        <v>21</v>
      </c>
      <c r="G1164" s="22">
        <v>6</v>
      </c>
      <c r="H1164" s="22">
        <v>126</v>
      </c>
      <c r="I1164" s="24"/>
      <c r="J1164" s="24"/>
      <c r="K1164" s="24"/>
    </row>
    <row r="1165" spans="1:11" ht="20.100000000000001" customHeight="1">
      <c r="A1165" s="31"/>
      <c r="B1165" s="32"/>
      <c r="C1165" s="32">
        <v>2</v>
      </c>
      <c r="D1165" s="34" t="s">
        <v>1142</v>
      </c>
      <c r="E1165" s="21" t="s">
        <v>16</v>
      </c>
      <c r="F1165" s="22">
        <v>187</v>
      </c>
      <c r="G1165" s="22"/>
      <c r="H1165" s="22">
        <v>3723</v>
      </c>
      <c r="I1165" s="24">
        <v>866</v>
      </c>
      <c r="J1165" s="24"/>
      <c r="K1165" s="24">
        <f>H1165-I1165</f>
        <v>2857</v>
      </c>
    </row>
    <row r="1166" spans="1:11" ht="20.100000000000001" customHeight="1">
      <c r="A1166" s="31"/>
      <c r="B1166" s="32"/>
      <c r="C1166" s="32"/>
      <c r="D1166" s="34"/>
      <c r="E1166" s="21" t="s">
        <v>1143</v>
      </c>
      <c r="F1166" s="22">
        <v>1</v>
      </c>
      <c r="G1166" s="22">
        <v>30</v>
      </c>
      <c r="H1166" s="22">
        <v>30</v>
      </c>
      <c r="I1166" s="24"/>
      <c r="J1166" s="24"/>
      <c r="K1166" s="24"/>
    </row>
    <row r="1167" spans="1:11" ht="20.100000000000001" customHeight="1">
      <c r="A1167" s="31"/>
      <c r="B1167" s="32"/>
      <c r="C1167" s="32"/>
      <c r="D1167" s="34"/>
      <c r="E1167" s="21" t="s">
        <v>1144</v>
      </c>
      <c r="F1167" s="22">
        <v>50</v>
      </c>
      <c r="G1167" s="22">
        <v>30</v>
      </c>
      <c r="H1167" s="22">
        <v>1500</v>
      </c>
      <c r="I1167" s="24"/>
      <c r="J1167" s="24"/>
      <c r="K1167" s="24"/>
    </row>
    <row r="1168" spans="1:11" ht="20.100000000000001" customHeight="1">
      <c r="A1168" s="31"/>
      <c r="B1168" s="32"/>
      <c r="C1168" s="32"/>
      <c r="D1168" s="34"/>
      <c r="E1168" s="21" t="s">
        <v>1145</v>
      </c>
      <c r="F1168" s="22">
        <v>6</v>
      </c>
      <c r="G1168" s="22">
        <v>8.0399999999999991</v>
      </c>
      <c r="H1168" s="22">
        <v>48.24</v>
      </c>
      <c r="I1168" s="24"/>
      <c r="J1168" s="24"/>
      <c r="K1168" s="24"/>
    </row>
    <row r="1169" spans="1:11" ht="20.100000000000001" customHeight="1">
      <c r="A1169" s="31"/>
      <c r="B1169" s="32"/>
      <c r="C1169" s="32"/>
      <c r="D1169" s="34"/>
      <c r="E1169" s="21" t="s">
        <v>1146</v>
      </c>
      <c r="F1169" s="22">
        <v>22</v>
      </c>
      <c r="G1169" s="22">
        <v>19.872</v>
      </c>
      <c r="H1169" s="22">
        <v>437.18400000000003</v>
      </c>
      <c r="I1169" s="24"/>
      <c r="J1169" s="24"/>
      <c r="K1169" s="24"/>
    </row>
    <row r="1170" spans="1:11" ht="20.100000000000001" customHeight="1">
      <c r="A1170" s="31"/>
      <c r="B1170" s="32"/>
      <c r="C1170" s="32"/>
      <c r="D1170" s="34"/>
      <c r="E1170" s="21" t="s">
        <v>1147</v>
      </c>
      <c r="F1170" s="22">
        <v>25</v>
      </c>
      <c r="G1170" s="22">
        <v>30</v>
      </c>
      <c r="H1170" s="22">
        <v>750</v>
      </c>
      <c r="I1170" s="24"/>
      <c r="J1170" s="24"/>
      <c r="K1170" s="24"/>
    </row>
    <row r="1171" spans="1:11" ht="20.100000000000001" customHeight="1">
      <c r="A1171" s="31"/>
      <c r="B1171" s="32"/>
      <c r="C1171" s="32"/>
      <c r="D1171" s="34"/>
      <c r="E1171" s="21" t="s">
        <v>1148</v>
      </c>
      <c r="F1171" s="22">
        <v>18</v>
      </c>
      <c r="G1171" s="22">
        <v>9</v>
      </c>
      <c r="H1171" s="22">
        <v>162</v>
      </c>
      <c r="I1171" s="24"/>
      <c r="J1171" s="24"/>
      <c r="K1171" s="24"/>
    </row>
    <row r="1172" spans="1:11" ht="20.100000000000001" customHeight="1">
      <c r="A1172" s="31"/>
      <c r="B1172" s="32"/>
      <c r="C1172" s="32"/>
      <c r="D1172" s="34"/>
      <c r="E1172" s="21" t="s">
        <v>1149</v>
      </c>
      <c r="F1172" s="22">
        <v>14</v>
      </c>
      <c r="G1172" s="22">
        <v>20</v>
      </c>
      <c r="H1172" s="22">
        <v>280</v>
      </c>
      <c r="I1172" s="24"/>
      <c r="J1172" s="24"/>
      <c r="K1172" s="24"/>
    </row>
    <row r="1173" spans="1:11" ht="20.100000000000001" customHeight="1">
      <c r="A1173" s="31"/>
      <c r="B1173" s="32"/>
      <c r="C1173" s="32"/>
      <c r="D1173" s="34"/>
      <c r="E1173" s="21" t="s">
        <v>1150</v>
      </c>
      <c r="F1173" s="22">
        <v>8</v>
      </c>
      <c r="G1173" s="22">
        <v>20</v>
      </c>
      <c r="H1173" s="22">
        <v>160</v>
      </c>
      <c r="I1173" s="24"/>
      <c r="J1173" s="24"/>
      <c r="K1173" s="24"/>
    </row>
    <row r="1174" spans="1:11" ht="20.100000000000001" customHeight="1">
      <c r="A1174" s="31"/>
      <c r="B1174" s="32"/>
      <c r="C1174" s="32"/>
      <c r="D1174" s="34"/>
      <c r="E1174" s="21" t="s">
        <v>1151</v>
      </c>
      <c r="F1174" s="22">
        <v>18</v>
      </c>
      <c r="G1174" s="22">
        <v>12</v>
      </c>
      <c r="H1174" s="22">
        <v>216</v>
      </c>
      <c r="I1174" s="24"/>
      <c r="J1174" s="24"/>
      <c r="K1174" s="24"/>
    </row>
    <row r="1175" spans="1:11" ht="20.100000000000001" customHeight="1">
      <c r="A1175" s="31"/>
      <c r="B1175" s="32"/>
      <c r="C1175" s="32"/>
      <c r="D1175" s="34"/>
      <c r="E1175" s="21" t="s">
        <v>1152</v>
      </c>
      <c r="F1175" s="22">
        <v>25</v>
      </c>
      <c r="G1175" s="22">
        <v>5.5949999999999998</v>
      </c>
      <c r="H1175" s="22">
        <v>139.875</v>
      </c>
      <c r="I1175" s="24"/>
      <c r="J1175" s="24"/>
      <c r="K1175" s="24"/>
    </row>
    <row r="1176" spans="1:11" ht="20.100000000000001" customHeight="1">
      <c r="A1176" s="31">
        <v>26</v>
      </c>
      <c r="B1176" s="32" t="s">
        <v>1137</v>
      </c>
      <c r="C1176" s="32">
        <v>3</v>
      </c>
      <c r="D1176" s="34" t="s">
        <v>1153</v>
      </c>
      <c r="E1176" s="21" t="s">
        <v>16</v>
      </c>
      <c r="F1176" s="22">
        <v>1642</v>
      </c>
      <c r="G1176" s="22"/>
      <c r="H1176" s="22">
        <v>19000</v>
      </c>
      <c r="I1176" s="24">
        <v>6141</v>
      </c>
      <c r="J1176" s="24"/>
      <c r="K1176" s="24">
        <f>H1176-I1176</f>
        <v>12859</v>
      </c>
    </row>
    <row r="1177" spans="1:11" ht="20.100000000000001" customHeight="1">
      <c r="A1177" s="31"/>
      <c r="B1177" s="32"/>
      <c r="C1177" s="32"/>
      <c r="D1177" s="34"/>
      <c r="E1177" s="21" t="s">
        <v>1154</v>
      </c>
      <c r="F1177" s="22">
        <v>19</v>
      </c>
      <c r="G1177" s="22">
        <v>9.5280000000000005</v>
      </c>
      <c r="H1177" s="22">
        <v>181.03200000000001</v>
      </c>
      <c r="I1177" s="24"/>
      <c r="J1177" s="24"/>
      <c r="K1177" s="24"/>
    </row>
    <row r="1178" spans="1:11" ht="20.100000000000001" customHeight="1">
      <c r="A1178" s="31"/>
      <c r="B1178" s="32"/>
      <c r="C1178" s="32"/>
      <c r="D1178" s="34"/>
      <c r="E1178" s="21" t="s">
        <v>1155</v>
      </c>
      <c r="F1178" s="22">
        <v>777</v>
      </c>
      <c r="G1178" s="22">
        <v>10.220000000000001</v>
      </c>
      <c r="H1178" s="22">
        <v>7940.94</v>
      </c>
      <c r="I1178" s="24"/>
      <c r="J1178" s="24"/>
      <c r="K1178" s="24"/>
    </row>
    <row r="1179" spans="1:11" ht="20.100000000000001" customHeight="1">
      <c r="A1179" s="31"/>
      <c r="B1179" s="32"/>
      <c r="C1179" s="32"/>
      <c r="D1179" s="34"/>
      <c r="E1179" s="21" t="s">
        <v>1156</v>
      </c>
      <c r="F1179" s="22">
        <v>576</v>
      </c>
      <c r="G1179" s="22">
        <v>11.88</v>
      </c>
      <c r="H1179" s="22">
        <v>6842.88</v>
      </c>
      <c r="I1179" s="24"/>
      <c r="J1179" s="24"/>
      <c r="K1179" s="24"/>
    </row>
    <row r="1180" spans="1:11" ht="20.100000000000001" customHeight="1">
      <c r="A1180" s="31"/>
      <c r="B1180" s="32"/>
      <c r="C1180" s="32"/>
      <c r="D1180" s="34"/>
      <c r="E1180" s="21" t="s">
        <v>1157</v>
      </c>
      <c r="F1180" s="22">
        <v>206</v>
      </c>
      <c r="G1180" s="22">
        <v>10.27</v>
      </c>
      <c r="H1180" s="22">
        <v>2115.62</v>
      </c>
      <c r="I1180" s="24"/>
      <c r="J1180" s="24"/>
      <c r="K1180" s="24"/>
    </row>
    <row r="1181" spans="1:11" ht="20.100000000000001" customHeight="1">
      <c r="A1181" s="31"/>
      <c r="B1181" s="32"/>
      <c r="C1181" s="32"/>
      <c r="D1181" s="34"/>
      <c r="E1181" s="21" t="s">
        <v>1158</v>
      </c>
      <c r="F1181" s="22">
        <v>6</v>
      </c>
      <c r="G1181" s="22">
        <v>30</v>
      </c>
      <c r="H1181" s="22">
        <v>180</v>
      </c>
      <c r="I1181" s="24"/>
      <c r="J1181" s="24"/>
      <c r="K1181" s="24"/>
    </row>
    <row r="1182" spans="1:11" ht="20.100000000000001" customHeight="1">
      <c r="A1182" s="31"/>
      <c r="B1182" s="32"/>
      <c r="C1182" s="32"/>
      <c r="D1182" s="34"/>
      <c r="E1182" s="21" t="s">
        <v>1159</v>
      </c>
      <c r="F1182" s="22">
        <v>6</v>
      </c>
      <c r="G1182" s="22">
        <v>30</v>
      </c>
      <c r="H1182" s="22">
        <v>180</v>
      </c>
      <c r="I1182" s="24"/>
      <c r="J1182" s="24"/>
      <c r="K1182" s="24"/>
    </row>
    <row r="1183" spans="1:11" ht="20.100000000000001" customHeight="1">
      <c r="A1183" s="31"/>
      <c r="B1183" s="32"/>
      <c r="C1183" s="32"/>
      <c r="D1183" s="34"/>
      <c r="E1183" s="21" t="s">
        <v>1160</v>
      </c>
      <c r="F1183" s="22">
        <v>52</v>
      </c>
      <c r="G1183" s="22">
        <v>30</v>
      </c>
      <c r="H1183" s="22">
        <v>1560</v>
      </c>
      <c r="I1183" s="24"/>
      <c r="J1183" s="24"/>
      <c r="K1183" s="24"/>
    </row>
    <row r="1184" spans="1:11" ht="20.100000000000001" customHeight="1">
      <c r="A1184" s="31"/>
      <c r="B1184" s="32"/>
      <c r="C1184" s="32">
        <v>4</v>
      </c>
      <c r="D1184" s="34" t="s">
        <v>1161</v>
      </c>
      <c r="E1184" s="21" t="s">
        <v>16</v>
      </c>
      <c r="F1184" s="22">
        <v>781</v>
      </c>
      <c r="G1184" s="22"/>
      <c r="H1184" s="22">
        <v>7239</v>
      </c>
      <c r="I1184" s="24">
        <v>1454</v>
      </c>
      <c r="J1184" s="24"/>
      <c r="K1184" s="24">
        <f>H1184-I1184</f>
        <v>5785</v>
      </c>
    </row>
    <row r="1185" spans="1:11" ht="20.100000000000001" customHeight="1">
      <c r="A1185" s="31"/>
      <c r="B1185" s="32"/>
      <c r="C1185" s="32"/>
      <c r="D1185" s="34"/>
      <c r="E1185" s="21" t="s">
        <v>1162</v>
      </c>
      <c r="F1185" s="22">
        <v>12</v>
      </c>
      <c r="G1185" s="22">
        <v>6.1319999999999997</v>
      </c>
      <c r="H1185" s="22">
        <v>73.584000000000003</v>
      </c>
      <c r="I1185" s="24"/>
      <c r="J1185" s="24"/>
      <c r="K1185" s="24"/>
    </row>
    <row r="1186" spans="1:11" ht="20.100000000000001" customHeight="1">
      <c r="A1186" s="31"/>
      <c r="B1186" s="32"/>
      <c r="C1186" s="32"/>
      <c r="D1186" s="34"/>
      <c r="E1186" s="21" t="s">
        <v>1163</v>
      </c>
      <c r="F1186" s="22">
        <v>42</v>
      </c>
      <c r="G1186" s="22">
        <v>6.1319999999999997</v>
      </c>
      <c r="H1186" s="22">
        <v>257.54399999999998</v>
      </c>
      <c r="I1186" s="24"/>
      <c r="J1186" s="24"/>
      <c r="K1186" s="24"/>
    </row>
    <row r="1187" spans="1:11" ht="20.100000000000001" customHeight="1">
      <c r="A1187" s="31"/>
      <c r="B1187" s="32"/>
      <c r="C1187" s="32"/>
      <c r="D1187" s="34"/>
      <c r="E1187" s="21" t="s">
        <v>1164</v>
      </c>
      <c r="F1187" s="22">
        <v>62</v>
      </c>
      <c r="G1187" s="22">
        <v>9.43</v>
      </c>
      <c r="H1187" s="22">
        <v>584.66</v>
      </c>
      <c r="I1187" s="24"/>
      <c r="J1187" s="24"/>
      <c r="K1187" s="24"/>
    </row>
    <row r="1188" spans="1:11" ht="20.100000000000001" customHeight="1">
      <c r="A1188" s="31"/>
      <c r="B1188" s="32"/>
      <c r="C1188" s="32"/>
      <c r="D1188" s="34"/>
      <c r="E1188" s="21" t="s">
        <v>1165</v>
      </c>
      <c r="F1188" s="22">
        <v>36</v>
      </c>
      <c r="G1188" s="22">
        <v>10.89</v>
      </c>
      <c r="H1188" s="22">
        <v>392.04</v>
      </c>
      <c r="I1188" s="24"/>
      <c r="J1188" s="24"/>
      <c r="K1188" s="24"/>
    </row>
    <row r="1189" spans="1:11" ht="20.100000000000001" customHeight="1">
      <c r="A1189" s="31"/>
      <c r="B1189" s="32"/>
      <c r="C1189" s="32"/>
      <c r="D1189" s="34"/>
      <c r="E1189" s="21" t="s">
        <v>1166</v>
      </c>
      <c r="F1189" s="22">
        <v>60</v>
      </c>
      <c r="G1189" s="22">
        <v>9.43</v>
      </c>
      <c r="H1189" s="22">
        <v>565.79999999999995</v>
      </c>
      <c r="I1189" s="24"/>
      <c r="J1189" s="24"/>
      <c r="K1189" s="24"/>
    </row>
    <row r="1190" spans="1:11" ht="20.100000000000001" customHeight="1">
      <c r="A1190" s="31"/>
      <c r="B1190" s="32"/>
      <c r="C1190" s="32"/>
      <c r="D1190" s="34"/>
      <c r="E1190" s="21" t="s">
        <v>1167</v>
      </c>
      <c r="F1190" s="22">
        <v>519</v>
      </c>
      <c r="G1190" s="22">
        <v>9.43</v>
      </c>
      <c r="H1190" s="22">
        <v>4894.17</v>
      </c>
      <c r="I1190" s="24"/>
      <c r="J1190" s="24"/>
      <c r="K1190" s="24"/>
    </row>
    <row r="1191" spans="1:11" ht="20.100000000000001" customHeight="1">
      <c r="A1191" s="31"/>
      <c r="B1191" s="32"/>
      <c r="C1191" s="32"/>
      <c r="D1191" s="34"/>
      <c r="E1191" s="21" t="s">
        <v>1167</v>
      </c>
      <c r="F1191" s="22">
        <v>18</v>
      </c>
      <c r="G1191" s="22">
        <v>9.43</v>
      </c>
      <c r="H1191" s="22">
        <v>169.74</v>
      </c>
      <c r="I1191" s="24"/>
      <c r="J1191" s="24"/>
      <c r="K1191" s="24"/>
    </row>
    <row r="1192" spans="1:11" ht="20.100000000000001" customHeight="1">
      <c r="A1192" s="31"/>
      <c r="B1192" s="32"/>
      <c r="C1192" s="32"/>
      <c r="D1192" s="34"/>
      <c r="E1192" s="21" t="s">
        <v>1168</v>
      </c>
      <c r="F1192" s="22">
        <v>10</v>
      </c>
      <c r="G1192" s="22">
        <v>9.43</v>
      </c>
      <c r="H1192" s="22">
        <v>94.3</v>
      </c>
      <c r="I1192" s="24"/>
      <c r="J1192" s="24"/>
      <c r="K1192" s="24"/>
    </row>
    <row r="1193" spans="1:11" ht="20.100000000000001" customHeight="1">
      <c r="A1193" s="31"/>
      <c r="B1193" s="32"/>
      <c r="C1193" s="32"/>
      <c r="D1193" s="34"/>
      <c r="E1193" s="21" t="s">
        <v>1169</v>
      </c>
      <c r="F1193" s="22">
        <v>21</v>
      </c>
      <c r="G1193" s="22">
        <v>9.43</v>
      </c>
      <c r="H1193" s="22">
        <v>198.03</v>
      </c>
      <c r="I1193" s="24"/>
      <c r="J1193" s="24"/>
      <c r="K1193" s="24"/>
    </row>
    <row r="1194" spans="1:11" ht="20.100000000000001" customHeight="1">
      <c r="A1194" s="31"/>
      <c r="B1194" s="32"/>
      <c r="C1194" s="32"/>
      <c r="D1194" s="34"/>
      <c r="E1194" s="21" t="s">
        <v>1170</v>
      </c>
      <c r="F1194" s="22">
        <v>1</v>
      </c>
      <c r="G1194" s="22">
        <v>9.43</v>
      </c>
      <c r="H1194" s="22">
        <v>9.43</v>
      </c>
      <c r="I1194" s="24"/>
      <c r="J1194" s="24"/>
      <c r="K1194" s="24"/>
    </row>
    <row r="1195" spans="1:11" ht="20.100000000000001" customHeight="1">
      <c r="A1195" s="31"/>
      <c r="B1195" s="32"/>
      <c r="C1195" s="32">
        <v>5</v>
      </c>
      <c r="D1195" s="34" t="s">
        <v>1171</v>
      </c>
      <c r="E1195" s="21" t="s">
        <v>16</v>
      </c>
      <c r="F1195" s="22">
        <v>12</v>
      </c>
      <c r="G1195" s="22"/>
      <c r="H1195" s="22">
        <v>237</v>
      </c>
      <c r="I1195" s="24">
        <v>32</v>
      </c>
      <c r="J1195" s="24"/>
      <c r="K1195" s="24">
        <f>H1195-I1195</f>
        <v>205</v>
      </c>
    </row>
    <row r="1196" spans="1:11" ht="20.100000000000001" customHeight="1">
      <c r="A1196" s="31"/>
      <c r="B1196" s="32"/>
      <c r="C1196" s="32"/>
      <c r="D1196" s="34"/>
      <c r="E1196" s="21" t="s">
        <v>1172</v>
      </c>
      <c r="F1196" s="22">
        <v>12</v>
      </c>
      <c r="G1196" s="22">
        <v>19.745999999999999</v>
      </c>
      <c r="H1196" s="22">
        <v>236.952</v>
      </c>
      <c r="I1196" s="24"/>
      <c r="J1196" s="24"/>
      <c r="K1196" s="24"/>
    </row>
    <row r="1197" spans="1:11" ht="20.100000000000001" customHeight="1">
      <c r="A1197" s="31"/>
      <c r="B1197" s="32"/>
      <c r="C1197" s="32">
        <v>6</v>
      </c>
      <c r="D1197" s="34" t="s">
        <v>1173</v>
      </c>
      <c r="E1197" s="21" t="s">
        <v>16</v>
      </c>
      <c r="F1197" s="22">
        <v>587</v>
      </c>
      <c r="G1197" s="22"/>
      <c r="H1197" s="22">
        <v>3063</v>
      </c>
      <c r="I1197" s="24">
        <v>2739</v>
      </c>
      <c r="J1197" s="24"/>
      <c r="K1197" s="24">
        <f>H1197-I1197</f>
        <v>324</v>
      </c>
    </row>
    <row r="1198" spans="1:11" ht="20.100000000000001" customHeight="1">
      <c r="A1198" s="31"/>
      <c r="B1198" s="32"/>
      <c r="C1198" s="32"/>
      <c r="D1198" s="34"/>
      <c r="E1198" s="21" t="s">
        <v>1174</v>
      </c>
      <c r="F1198" s="22">
        <v>1</v>
      </c>
      <c r="G1198" s="22">
        <v>29.916</v>
      </c>
      <c r="H1198" s="22">
        <v>29.916</v>
      </c>
      <c r="I1198" s="24"/>
      <c r="J1198" s="24"/>
      <c r="K1198" s="24"/>
    </row>
    <row r="1199" spans="1:11" ht="20.100000000000001" customHeight="1">
      <c r="A1199" s="31"/>
      <c r="B1199" s="32"/>
      <c r="C1199" s="32"/>
      <c r="D1199" s="34"/>
      <c r="E1199" s="21" t="s">
        <v>1175</v>
      </c>
      <c r="F1199" s="22">
        <v>551</v>
      </c>
      <c r="G1199" s="22">
        <v>4.84</v>
      </c>
      <c r="H1199" s="22">
        <v>2666.84</v>
      </c>
      <c r="I1199" s="24"/>
      <c r="J1199" s="24"/>
      <c r="K1199" s="24"/>
    </row>
    <row r="1200" spans="1:11" ht="20.100000000000001" customHeight="1">
      <c r="A1200" s="31"/>
      <c r="B1200" s="32"/>
      <c r="C1200" s="32"/>
      <c r="D1200" s="34"/>
      <c r="E1200" s="21" t="s">
        <v>1176</v>
      </c>
      <c r="F1200" s="22">
        <v>22</v>
      </c>
      <c r="G1200" s="22">
        <v>4.84</v>
      </c>
      <c r="H1200" s="22">
        <v>106.48</v>
      </c>
      <c r="I1200" s="24"/>
      <c r="J1200" s="24"/>
      <c r="K1200" s="24"/>
    </row>
    <row r="1201" spans="1:11" ht="20.100000000000001" customHeight="1">
      <c r="A1201" s="31"/>
      <c r="B1201" s="32"/>
      <c r="C1201" s="32"/>
      <c r="D1201" s="34"/>
      <c r="E1201" s="21" t="s">
        <v>1177</v>
      </c>
      <c r="F1201" s="22">
        <v>7</v>
      </c>
      <c r="G1201" s="22">
        <v>20</v>
      </c>
      <c r="H1201" s="22">
        <v>140</v>
      </c>
      <c r="I1201" s="24"/>
      <c r="J1201" s="24"/>
      <c r="K1201" s="24"/>
    </row>
    <row r="1202" spans="1:11" ht="20.100000000000001" customHeight="1">
      <c r="A1202" s="31"/>
      <c r="B1202" s="32"/>
      <c r="C1202" s="32"/>
      <c r="D1202" s="34"/>
      <c r="E1202" s="21" t="s">
        <v>1178</v>
      </c>
      <c r="F1202" s="22">
        <v>6</v>
      </c>
      <c r="G1202" s="22">
        <v>20</v>
      </c>
      <c r="H1202" s="22">
        <v>120</v>
      </c>
      <c r="I1202" s="24"/>
      <c r="J1202" s="24"/>
      <c r="K1202" s="24"/>
    </row>
    <row r="1203" spans="1:11" ht="20.100000000000001" customHeight="1">
      <c r="A1203" s="31"/>
      <c r="B1203" s="32"/>
      <c r="C1203" s="32">
        <v>7</v>
      </c>
      <c r="D1203" s="34" t="s">
        <v>1179</v>
      </c>
      <c r="E1203" s="21" t="s">
        <v>16</v>
      </c>
      <c r="F1203" s="22">
        <v>491</v>
      </c>
      <c r="G1203" s="22"/>
      <c r="H1203" s="22">
        <v>5817</v>
      </c>
      <c r="I1203" s="24">
        <v>4423</v>
      </c>
      <c r="J1203" s="24"/>
      <c r="K1203" s="24">
        <f>H1203-I1203</f>
        <v>1394</v>
      </c>
    </row>
    <row r="1204" spans="1:11" ht="20.100000000000001" customHeight="1">
      <c r="A1204" s="31"/>
      <c r="B1204" s="32"/>
      <c r="C1204" s="32"/>
      <c r="D1204" s="34"/>
      <c r="E1204" s="21" t="s">
        <v>1180</v>
      </c>
      <c r="F1204" s="22">
        <v>56</v>
      </c>
      <c r="G1204" s="22">
        <v>5.4779999999999998</v>
      </c>
      <c r="H1204" s="22">
        <v>306.76799999999997</v>
      </c>
      <c r="I1204" s="24"/>
      <c r="J1204" s="24"/>
      <c r="K1204" s="24"/>
    </row>
    <row r="1205" spans="1:11" ht="20.100000000000001" customHeight="1">
      <c r="A1205" s="31"/>
      <c r="B1205" s="32"/>
      <c r="C1205" s="32"/>
      <c r="D1205" s="34"/>
      <c r="E1205" s="21" t="s">
        <v>1181</v>
      </c>
      <c r="F1205" s="22">
        <v>28</v>
      </c>
      <c r="G1205" s="22">
        <v>6.21</v>
      </c>
      <c r="H1205" s="22">
        <v>173.88</v>
      </c>
      <c r="I1205" s="24"/>
      <c r="J1205" s="24"/>
      <c r="K1205" s="24"/>
    </row>
    <row r="1206" spans="1:11" ht="20.100000000000001" customHeight="1">
      <c r="A1206" s="31"/>
      <c r="B1206" s="32"/>
      <c r="C1206" s="32"/>
      <c r="D1206" s="34"/>
      <c r="E1206" s="21" t="s">
        <v>1182</v>
      </c>
      <c r="F1206" s="22">
        <v>259</v>
      </c>
      <c r="G1206" s="22">
        <v>10.211</v>
      </c>
      <c r="H1206" s="22">
        <v>2644.6489999999999</v>
      </c>
      <c r="I1206" s="24"/>
      <c r="J1206" s="24"/>
      <c r="K1206" s="24"/>
    </row>
    <row r="1207" spans="1:11" ht="20.100000000000001" customHeight="1">
      <c r="A1207" s="31"/>
      <c r="B1207" s="32"/>
      <c r="C1207" s="32"/>
      <c r="D1207" s="34"/>
      <c r="E1207" s="21" t="s">
        <v>1183</v>
      </c>
      <c r="F1207" s="22">
        <v>57</v>
      </c>
      <c r="G1207" s="22">
        <v>6.8844000000000003</v>
      </c>
      <c r="H1207" s="22">
        <v>392.41079999999999</v>
      </c>
      <c r="I1207" s="24"/>
      <c r="J1207" s="24"/>
      <c r="K1207" s="24"/>
    </row>
    <row r="1208" spans="1:11" ht="20.100000000000001" customHeight="1">
      <c r="A1208" s="31"/>
      <c r="B1208" s="32"/>
      <c r="C1208" s="32"/>
      <c r="D1208" s="34"/>
      <c r="E1208" s="21" t="s">
        <v>1184</v>
      </c>
      <c r="F1208" s="22">
        <v>25</v>
      </c>
      <c r="G1208" s="22">
        <v>30</v>
      </c>
      <c r="H1208" s="22">
        <v>750</v>
      </c>
      <c r="I1208" s="24"/>
      <c r="J1208" s="24"/>
      <c r="K1208" s="24"/>
    </row>
    <row r="1209" spans="1:11" ht="20.100000000000001" customHeight="1">
      <c r="A1209" s="31"/>
      <c r="B1209" s="32"/>
      <c r="C1209" s="32"/>
      <c r="D1209" s="34"/>
      <c r="E1209" s="21" t="s">
        <v>1185</v>
      </c>
      <c r="F1209" s="22">
        <v>2</v>
      </c>
      <c r="G1209" s="22">
        <v>29.916</v>
      </c>
      <c r="H1209" s="22">
        <v>59.832000000000001</v>
      </c>
      <c r="I1209" s="24"/>
      <c r="J1209" s="24"/>
      <c r="K1209" s="24"/>
    </row>
    <row r="1210" spans="1:11" ht="20.100000000000001" customHeight="1">
      <c r="A1210" s="31"/>
      <c r="B1210" s="32"/>
      <c r="C1210" s="32"/>
      <c r="D1210" s="34"/>
      <c r="E1210" s="21" t="s">
        <v>1186</v>
      </c>
      <c r="F1210" s="22">
        <v>21</v>
      </c>
      <c r="G1210" s="22">
        <v>30</v>
      </c>
      <c r="H1210" s="22">
        <v>630</v>
      </c>
      <c r="I1210" s="24"/>
      <c r="J1210" s="24"/>
      <c r="K1210" s="24"/>
    </row>
    <row r="1211" spans="1:11" ht="20.100000000000001" customHeight="1">
      <c r="A1211" s="31"/>
      <c r="B1211" s="32"/>
      <c r="C1211" s="32"/>
      <c r="D1211" s="34"/>
      <c r="E1211" s="21" t="s">
        <v>1187</v>
      </c>
      <c r="F1211" s="22">
        <v>6</v>
      </c>
      <c r="G1211" s="22">
        <v>19.906500000000001</v>
      </c>
      <c r="H1211" s="22">
        <v>119.43899999999999</v>
      </c>
      <c r="I1211" s="24"/>
      <c r="J1211" s="24"/>
      <c r="K1211" s="24"/>
    </row>
    <row r="1212" spans="1:11" ht="20.100000000000001" customHeight="1">
      <c r="A1212" s="31"/>
      <c r="B1212" s="32"/>
      <c r="C1212" s="32"/>
      <c r="D1212" s="34"/>
      <c r="E1212" s="21" t="s">
        <v>1188</v>
      </c>
      <c r="F1212" s="22">
        <v>37</v>
      </c>
      <c r="G1212" s="22">
        <v>20</v>
      </c>
      <c r="H1212" s="22">
        <v>740</v>
      </c>
      <c r="I1212" s="24"/>
      <c r="J1212" s="24"/>
      <c r="K1212" s="24"/>
    </row>
    <row r="1213" spans="1:11" ht="20.100000000000001" customHeight="1">
      <c r="A1213" s="31"/>
      <c r="B1213" s="32"/>
      <c r="C1213" s="32">
        <v>8</v>
      </c>
      <c r="D1213" s="34" t="s">
        <v>1189</v>
      </c>
      <c r="E1213" s="21" t="s">
        <v>16</v>
      </c>
      <c r="F1213" s="22">
        <v>2</v>
      </c>
      <c r="G1213" s="22"/>
      <c r="H1213" s="22">
        <v>19</v>
      </c>
      <c r="I1213" s="24">
        <v>0</v>
      </c>
      <c r="J1213" s="24"/>
      <c r="K1213" s="24">
        <f>H1213-I1213</f>
        <v>19</v>
      </c>
    </row>
    <row r="1214" spans="1:11" ht="38.1" customHeight="1">
      <c r="A1214" s="31"/>
      <c r="B1214" s="32"/>
      <c r="C1214" s="32"/>
      <c r="D1214" s="34"/>
      <c r="E1214" s="21" t="s">
        <v>1190</v>
      </c>
      <c r="F1214" s="22">
        <v>2</v>
      </c>
      <c r="G1214" s="22">
        <v>9.43</v>
      </c>
      <c r="H1214" s="22">
        <v>18.86</v>
      </c>
      <c r="I1214" s="24"/>
      <c r="J1214" s="24"/>
      <c r="K1214" s="24"/>
    </row>
    <row r="1215" spans="1:11" ht="20.100000000000001" customHeight="1">
      <c r="A1215" s="31">
        <v>27</v>
      </c>
      <c r="B1215" s="32" t="s">
        <v>1191</v>
      </c>
      <c r="C1215" s="28" t="s">
        <v>14</v>
      </c>
      <c r="D1215" s="30"/>
      <c r="E1215" s="30"/>
      <c r="F1215" s="20">
        <v>179</v>
      </c>
      <c r="G1215" s="20"/>
      <c r="H1215" s="20">
        <v>4711</v>
      </c>
      <c r="I1215" s="19"/>
      <c r="J1215" s="19"/>
      <c r="K1215" s="19">
        <f>SUM(K1216:K1220)</f>
        <v>2644</v>
      </c>
    </row>
    <row r="1216" spans="1:11" ht="20.100000000000001" customHeight="1">
      <c r="A1216" s="31"/>
      <c r="B1216" s="32"/>
      <c r="C1216" s="32">
        <v>1</v>
      </c>
      <c r="D1216" s="34" t="s">
        <v>1192</v>
      </c>
      <c r="E1216" s="21" t="s">
        <v>16</v>
      </c>
      <c r="F1216" s="22">
        <v>14</v>
      </c>
      <c r="G1216" s="22"/>
      <c r="H1216" s="22">
        <v>280</v>
      </c>
      <c r="I1216" s="24">
        <v>245</v>
      </c>
      <c r="J1216" s="24"/>
      <c r="K1216" s="24">
        <f>H1216-I1216</f>
        <v>35</v>
      </c>
    </row>
    <row r="1217" spans="1:11" ht="20.100000000000001" customHeight="1">
      <c r="A1217" s="31"/>
      <c r="B1217" s="32"/>
      <c r="C1217" s="32"/>
      <c r="D1217" s="34"/>
      <c r="E1217" s="21" t="s">
        <v>1193</v>
      </c>
      <c r="F1217" s="22">
        <v>14</v>
      </c>
      <c r="G1217" s="22">
        <v>20</v>
      </c>
      <c r="H1217" s="22">
        <v>280</v>
      </c>
      <c r="I1217" s="24"/>
      <c r="J1217" s="24"/>
      <c r="K1217" s="24"/>
    </row>
    <row r="1218" spans="1:11" ht="20.100000000000001" customHeight="1">
      <c r="A1218" s="31"/>
      <c r="B1218" s="32"/>
      <c r="C1218" s="32">
        <v>2</v>
      </c>
      <c r="D1218" s="34" t="s">
        <v>1194</v>
      </c>
      <c r="E1218" s="21" t="s">
        <v>16</v>
      </c>
      <c r="F1218" s="22">
        <v>2</v>
      </c>
      <c r="G1218" s="22"/>
      <c r="H1218" s="22">
        <v>11</v>
      </c>
      <c r="I1218" s="24">
        <v>305</v>
      </c>
      <c r="J1218" s="24"/>
      <c r="K1218" s="24">
        <v>0</v>
      </c>
    </row>
    <row r="1219" spans="1:11" ht="20.100000000000001" customHeight="1">
      <c r="A1219" s="31"/>
      <c r="B1219" s="32"/>
      <c r="C1219" s="32"/>
      <c r="D1219" s="34"/>
      <c r="E1219" s="21" t="s">
        <v>1195</v>
      </c>
      <c r="F1219" s="22">
        <v>2</v>
      </c>
      <c r="G1219" s="22">
        <v>5.3639999999999999</v>
      </c>
      <c r="H1219" s="22">
        <v>10.728</v>
      </c>
      <c r="I1219" s="24"/>
      <c r="J1219" s="24"/>
      <c r="K1219" s="24"/>
    </row>
    <row r="1220" spans="1:11" ht="20.100000000000001" customHeight="1">
      <c r="A1220" s="31"/>
      <c r="B1220" s="32"/>
      <c r="C1220" s="32">
        <v>3</v>
      </c>
      <c r="D1220" s="34" t="s">
        <v>1196</v>
      </c>
      <c r="E1220" s="21" t="s">
        <v>16</v>
      </c>
      <c r="F1220" s="22">
        <v>163</v>
      </c>
      <c r="G1220" s="22"/>
      <c r="H1220" s="22">
        <v>4420</v>
      </c>
      <c r="I1220" s="24">
        <v>1811</v>
      </c>
      <c r="J1220" s="24"/>
      <c r="K1220" s="24">
        <f>H1220-I1220</f>
        <v>2609</v>
      </c>
    </row>
    <row r="1221" spans="1:11" ht="20.100000000000001" customHeight="1">
      <c r="A1221" s="31"/>
      <c r="B1221" s="32"/>
      <c r="C1221" s="32"/>
      <c r="D1221" s="34"/>
      <c r="E1221" s="21" t="s">
        <v>1197</v>
      </c>
      <c r="F1221" s="22">
        <v>31</v>
      </c>
      <c r="G1221" s="22">
        <v>14.837759999999999</v>
      </c>
      <c r="H1221" s="22">
        <v>459.97055999999998</v>
      </c>
      <c r="I1221" s="24"/>
      <c r="J1221" s="24"/>
      <c r="K1221" s="24"/>
    </row>
    <row r="1222" spans="1:11" ht="20.100000000000001" customHeight="1">
      <c r="A1222" s="31"/>
      <c r="B1222" s="32"/>
      <c r="C1222" s="32"/>
      <c r="D1222" s="34"/>
      <c r="E1222" s="21" t="s">
        <v>1198</v>
      </c>
      <c r="F1222" s="22">
        <v>132</v>
      </c>
      <c r="G1222" s="22">
        <v>30</v>
      </c>
      <c r="H1222" s="22">
        <v>3960</v>
      </c>
      <c r="I1222" s="24"/>
      <c r="J1222" s="24"/>
      <c r="K1222" s="24"/>
    </row>
    <row r="1223" spans="1:11" ht="20.100000000000001" customHeight="1">
      <c r="A1223" s="31">
        <v>28</v>
      </c>
      <c r="B1223" s="32" t="s">
        <v>1199</v>
      </c>
      <c r="C1223" s="28" t="s">
        <v>14</v>
      </c>
      <c r="D1223" s="30"/>
      <c r="E1223" s="30"/>
      <c r="F1223" s="20">
        <v>471</v>
      </c>
      <c r="G1223" s="20"/>
      <c r="H1223" s="20">
        <v>5468</v>
      </c>
      <c r="I1223" s="19"/>
      <c r="J1223" s="19"/>
      <c r="K1223" s="19">
        <f>SUM(K1224:K1233)</f>
        <v>3901</v>
      </c>
    </row>
    <row r="1224" spans="1:11" ht="20.100000000000001" customHeight="1">
      <c r="A1224" s="31"/>
      <c r="B1224" s="32"/>
      <c r="C1224" s="32">
        <v>1</v>
      </c>
      <c r="D1224" s="34" t="s">
        <v>1200</v>
      </c>
      <c r="E1224" s="21" t="s">
        <v>16</v>
      </c>
      <c r="F1224" s="22">
        <v>155</v>
      </c>
      <c r="G1224" s="22"/>
      <c r="H1224" s="22">
        <v>861</v>
      </c>
      <c r="I1224" s="24">
        <v>0</v>
      </c>
      <c r="J1224" s="24"/>
      <c r="K1224" s="24">
        <f>H1224-I1224</f>
        <v>861</v>
      </c>
    </row>
    <row r="1225" spans="1:11" ht="20.100000000000001" customHeight="1">
      <c r="A1225" s="31"/>
      <c r="B1225" s="32"/>
      <c r="C1225" s="32"/>
      <c r="D1225" s="34"/>
      <c r="E1225" s="21" t="s">
        <v>1201</v>
      </c>
      <c r="F1225" s="22">
        <v>155</v>
      </c>
      <c r="G1225" s="22">
        <v>5.556</v>
      </c>
      <c r="H1225" s="22">
        <v>861.18</v>
      </c>
      <c r="I1225" s="24"/>
      <c r="J1225" s="24"/>
      <c r="K1225" s="24"/>
    </row>
    <row r="1226" spans="1:11" ht="20.100000000000001" customHeight="1">
      <c r="A1226" s="31"/>
      <c r="B1226" s="32"/>
      <c r="C1226" s="32">
        <v>2</v>
      </c>
      <c r="D1226" s="34" t="s">
        <v>1202</v>
      </c>
      <c r="E1226" s="21" t="s">
        <v>16</v>
      </c>
      <c r="F1226" s="22">
        <v>221</v>
      </c>
      <c r="G1226" s="22"/>
      <c r="H1226" s="22">
        <v>3717</v>
      </c>
      <c r="I1226" s="24">
        <v>869</v>
      </c>
      <c r="J1226" s="24"/>
      <c r="K1226" s="24">
        <f>H1226-I1226</f>
        <v>2848</v>
      </c>
    </row>
    <row r="1227" spans="1:11" ht="20.100000000000001" customHeight="1">
      <c r="A1227" s="31"/>
      <c r="B1227" s="32"/>
      <c r="C1227" s="32"/>
      <c r="D1227" s="34"/>
      <c r="E1227" s="21" t="s">
        <v>1203</v>
      </c>
      <c r="F1227" s="22">
        <v>3</v>
      </c>
      <c r="G1227" s="22">
        <v>15</v>
      </c>
      <c r="H1227" s="22">
        <v>45</v>
      </c>
      <c r="I1227" s="24"/>
      <c r="J1227" s="24"/>
      <c r="K1227" s="24"/>
    </row>
    <row r="1228" spans="1:11" ht="20.100000000000001" customHeight="1">
      <c r="A1228" s="31"/>
      <c r="B1228" s="32"/>
      <c r="C1228" s="32"/>
      <c r="D1228" s="34"/>
      <c r="E1228" s="21" t="s">
        <v>1204</v>
      </c>
      <c r="F1228" s="22">
        <v>136</v>
      </c>
      <c r="G1228" s="22">
        <v>15</v>
      </c>
      <c r="H1228" s="22">
        <v>2040</v>
      </c>
      <c r="I1228" s="24"/>
      <c r="J1228" s="24"/>
      <c r="K1228" s="24"/>
    </row>
    <row r="1229" spans="1:11" ht="20.100000000000001" customHeight="1">
      <c r="A1229" s="31"/>
      <c r="B1229" s="32"/>
      <c r="C1229" s="32"/>
      <c r="D1229" s="34"/>
      <c r="E1229" s="21" t="s">
        <v>1205</v>
      </c>
      <c r="F1229" s="22">
        <v>82</v>
      </c>
      <c r="G1229" s="22">
        <v>19.906500000000001</v>
      </c>
      <c r="H1229" s="22">
        <v>1632.3330000000001</v>
      </c>
      <c r="I1229" s="24"/>
      <c r="J1229" s="24"/>
      <c r="K1229" s="24"/>
    </row>
    <row r="1230" spans="1:11" ht="20.100000000000001" customHeight="1">
      <c r="A1230" s="31"/>
      <c r="B1230" s="32"/>
      <c r="C1230" s="32">
        <v>3</v>
      </c>
      <c r="D1230" s="34" t="s">
        <v>1206</v>
      </c>
      <c r="E1230" s="21" t="s">
        <v>16</v>
      </c>
      <c r="F1230" s="22">
        <v>13</v>
      </c>
      <c r="G1230" s="22"/>
      <c r="H1230" s="22">
        <v>390</v>
      </c>
      <c r="I1230" s="24">
        <v>324</v>
      </c>
      <c r="J1230" s="24"/>
      <c r="K1230" s="24">
        <f>H1230-I1230</f>
        <v>66</v>
      </c>
    </row>
    <row r="1231" spans="1:11" ht="20.100000000000001" customHeight="1">
      <c r="A1231" s="31"/>
      <c r="B1231" s="32"/>
      <c r="C1231" s="32"/>
      <c r="D1231" s="34"/>
      <c r="E1231" s="21" t="s">
        <v>1207</v>
      </c>
      <c r="F1231" s="22">
        <v>3</v>
      </c>
      <c r="G1231" s="22">
        <v>30</v>
      </c>
      <c r="H1231" s="22">
        <v>90</v>
      </c>
      <c r="I1231" s="24"/>
      <c r="J1231" s="24"/>
      <c r="K1231" s="24"/>
    </row>
    <row r="1232" spans="1:11" ht="20.100000000000001" customHeight="1">
      <c r="A1232" s="31"/>
      <c r="B1232" s="32"/>
      <c r="C1232" s="32"/>
      <c r="D1232" s="34"/>
      <c r="E1232" s="21" t="s">
        <v>1208</v>
      </c>
      <c r="F1232" s="22">
        <v>10</v>
      </c>
      <c r="G1232" s="22">
        <v>30</v>
      </c>
      <c r="H1232" s="22">
        <v>300</v>
      </c>
      <c r="I1232" s="24"/>
      <c r="J1232" s="24"/>
      <c r="K1232" s="24"/>
    </row>
    <row r="1233" spans="1:11" ht="20.100000000000001" customHeight="1">
      <c r="A1233" s="31"/>
      <c r="B1233" s="32"/>
      <c r="C1233" s="32">
        <v>4</v>
      </c>
      <c r="D1233" s="34" t="s">
        <v>1209</v>
      </c>
      <c r="E1233" s="21" t="s">
        <v>16</v>
      </c>
      <c r="F1233" s="22">
        <v>82</v>
      </c>
      <c r="G1233" s="22"/>
      <c r="H1233" s="22">
        <v>500</v>
      </c>
      <c r="I1233" s="24">
        <v>374</v>
      </c>
      <c r="J1233" s="24"/>
      <c r="K1233" s="24">
        <f>H1233-I1233</f>
        <v>126</v>
      </c>
    </row>
    <row r="1234" spans="1:11" ht="20.100000000000001" customHeight="1">
      <c r="A1234" s="31"/>
      <c r="B1234" s="32"/>
      <c r="C1234" s="32"/>
      <c r="D1234" s="34"/>
      <c r="E1234" s="21" t="s">
        <v>1210</v>
      </c>
      <c r="F1234" s="22">
        <v>27</v>
      </c>
      <c r="G1234" s="22">
        <v>5.5679999999999996</v>
      </c>
      <c r="H1234" s="22">
        <v>150.33600000000001</v>
      </c>
      <c r="I1234" s="24"/>
      <c r="J1234" s="24"/>
      <c r="K1234" s="24"/>
    </row>
    <row r="1235" spans="1:11" ht="20.100000000000001" customHeight="1">
      <c r="A1235" s="31"/>
      <c r="B1235" s="32"/>
      <c r="C1235" s="32"/>
      <c r="D1235" s="34"/>
      <c r="E1235" s="21" t="s">
        <v>1211</v>
      </c>
      <c r="F1235" s="22">
        <v>55</v>
      </c>
      <c r="G1235" s="22">
        <v>6.36</v>
      </c>
      <c r="H1235" s="22">
        <v>349.8</v>
      </c>
      <c r="I1235" s="24"/>
      <c r="J1235" s="24"/>
      <c r="K1235" s="24"/>
    </row>
    <row r="1236" spans="1:11" ht="20.100000000000001" customHeight="1">
      <c r="A1236" s="31">
        <v>29</v>
      </c>
      <c r="B1236" s="32" t="s">
        <v>1212</v>
      </c>
      <c r="C1236" s="28" t="s">
        <v>14</v>
      </c>
      <c r="D1236" s="30"/>
      <c r="E1236" s="30"/>
      <c r="F1236" s="20">
        <v>13122</v>
      </c>
      <c r="G1236" s="20"/>
      <c r="H1236" s="20">
        <v>57004</v>
      </c>
      <c r="I1236" s="19"/>
      <c r="J1236" s="19"/>
      <c r="K1236" s="19">
        <f>SUM(K1237:K1253)</f>
        <v>4136</v>
      </c>
    </row>
    <row r="1237" spans="1:11" ht="20.100000000000001" customHeight="1">
      <c r="A1237" s="31"/>
      <c r="B1237" s="32"/>
      <c r="C1237" s="32">
        <v>1</v>
      </c>
      <c r="D1237" s="34" t="s">
        <v>1213</v>
      </c>
      <c r="E1237" s="21" t="s">
        <v>16</v>
      </c>
      <c r="F1237" s="22">
        <v>12914</v>
      </c>
      <c r="G1237" s="22"/>
      <c r="H1237" s="22">
        <v>51752</v>
      </c>
      <c r="I1237" s="24">
        <v>58523</v>
      </c>
      <c r="J1237" s="24"/>
      <c r="K1237" s="24">
        <v>0</v>
      </c>
    </row>
    <row r="1238" spans="1:11" ht="20.100000000000001" customHeight="1">
      <c r="A1238" s="31"/>
      <c r="B1238" s="32"/>
      <c r="C1238" s="32"/>
      <c r="D1238" s="34"/>
      <c r="E1238" s="21" t="s">
        <v>1214</v>
      </c>
      <c r="F1238" s="22">
        <v>134</v>
      </c>
      <c r="G1238" s="22">
        <v>4.4000000000000004</v>
      </c>
      <c r="H1238" s="22">
        <v>589.6</v>
      </c>
      <c r="I1238" s="24"/>
      <c r="J1238" s="24"/>
      <c r="K1238" s="24"/>
    </row>
    <row r="1239" spans="1:11" ht="20.100000000000001" customHeight="1">
      <c r="A1239" s="31"/>
      <c r="B1239" s="32"/>
      <c r="C1239" s="32"/>
      <c r="D1239" s="34"/>
      <c r="E1239" s="21" t="s">
        <v>1215</v>
      </c>
      <c r="F1239" s="22">
        <v>784</v>
      </c>
      <c r="G1239" s="22">
        <v>2.4</v>
      </c>
      <c r="H1239" s="22">
        <v>1881.6</v>
      </c>
      <c r="I1239" s="24"/>
      <c r="J1239" s="24"/>
      <c r="K1239" s="24"/>
    </row>
    <row r="1240" spans="1:11" ht="20.100000000000001" customHeight="1">
      <c r="A1240" s="31"/>
      <c r="B1240" s="32"/>
      <c r="C1240" s="32"/>
      <c r="D1240" s="34"/>
      <c r="E1240" s="21" t="s">
        <v>1216</v>
      </c>
      <c r="F1240" s="22">
        <v>8440</v>
      </c>
      <c r="G1240" s="22">
        <v>4.4000000000000004</v>
      </c>
      <c r="H1240" s="22">
        <v>37136</v>
      </c>
      <c r="I1240" s="24"/>
      <c r="J1240" s="24"/>
      <c r="K1240" s="24"/>
    </row>
    <row r="1241" spans="1:11" ht="20.100000000000001" customHeight="1">
      <c r="A1241" s="31"/>
      <c r="B1241" s="32"/>
      <c r="C1241" s="32"/>
      <c r="D1241" s="34"/>
      <c r="E1241" s="21" t="s">
        <v>1217</v>
      </c>
      <c r="F1241" s="22">
        <v>1805</v>
      </c>
      <c r="G1241" s="22">
        <v>4.4000000000000004</v>
      </c>
      <c r="H1241" s="22">
        <v>7942</v>
      </c>
      <c r="I1241" s="24"/>
      <c r="J1241" s="24"/>
      <c r="K1241" s="24"/>
    </row>
    <row r="1242" spans="1:11" ht="20.100000000000001" customHeight="1">
      <c r="A1242" s="31"/>
      <c r="B1242" s="32"/>
      <c r="C1242" s="32"/>
      <c r="D1242" s="34"/>
      <c r="E1242" s="21" t="s">
        <v>1218</v>
      </c>
      <c r="F1242" s="22">
        <v>1329</v>
      </c>
      <c r="G1242" s="22">
        <v>2.4</v>
      </c>
      <c r="H1242" s="22">
        <v>3189.6</v>
      </c>
      <c r="I1242" s="24"/>
      <c r="J1242" s="24"/>
      <c r="K1242" s="24"/>
    </row>
    <row r="1243" spans="1:11" ht="20.100000000000001" customHeight="1">
      <c r="A1243" s="31"/>
      <c r="B1243" s="32"/>
      <c r="C1243" s="32"/>
      <c r="D1243" s="34"/>
      <c r="E1243" s="21" t="s">
        <v>1219</v>
      </c>
      <c r="F1243" s="22">
        <v>52</v>
      </c>
      <c r="G1243" s="22">
        <v>2.4</v>
      </c>
      <c r="H1243" s="22">
        <v>124.8</v>
      </c>
      <c r="I1243" s="24"/>
      <c r="J1243" s="24"/>
      <c r="K1243" s="24"/>
    </row>
    <row r="1244" spans="1:11" ht="20.100000000000001" customHeight="1">
      <c r="A1244" s="31"/>
      <c r="B1244" s="32"/>
      <c r="C1244" s="32"/>
      <c r="D1244" s="34"/>
      <c r="E1244" s="21" t="s">
        <v>1220</v>
      </c>
      <c r="F1244" s="22">
        <v>370</v>
      </c>
      <c r="G1244" s="22">
        <v>2.4</v>
      </c>
      <c r="H1244" s="22">
        <v>888</v>
      </c>
      <c r="I1244" s="24"/>
      <c r="J1244" s="24"/>
      <c r="K1244" s="24"/>
    </row>
    <row r="1245" spans="1:11" ht="20.100000000000001" customHeight="1">
      <c r="A1245" s="31"/>
      <c r="B1245" s="32"/>
      <c r="C1245" s="32">
        <v>2</v>
      </c>
      <c r="D1245" s="34" t="s">
        <v>1221</v>
      </c>
      <c r="E1245" s="21" t="s">
        <v>16</v>
      </c>
      <c r="F1245" s="22">
        <v>71</v>
      </c>
      <c r="G1245" s="22"/>
      <c r="H1245" s="22">
        <v>2130</v>
      </c>
      <c r="I1245" s="24">
        <v>417</v>
      </c>
      <c r="J1245" s="24"/>
      <c r="K1245" s="24">
        <f>H1245-I1245</f>
        <v>1713</v>
      </c>
    </row>
    <row r="1246" spans="1:11" ht="20.100000000000001" customHeight="1">
      <c r="A1246" s="31"/>
      <c r="B1246" s="32"/>
      <c r="C1246" s="32"/>
      <c r="D1246" s="34"/>
      <c r="E1246" s="21" t="s">
        <v>1222</v>
      </c>
      <c r="F1246" s="22">
        <v>71</v>
      </c>
      <c r="G1246" s="22">
        <v>30</v>
      </c>
      <c r="H1246" s="22">
        <v>2130</v>
      </c>
      <c r="I1246" s="24"/>
      <c r="J1246" s="24"/>
      <c r="K1246" s="24"/>
    </row>
    <row r="1247" spans="1:11" ht="20.100000000000001" customHeight="1">
      <c r="A1247" s="31"/>
      <c r="B1247" s="32"/>
      <c r="C1247" s="32">
        <v>3</v>
      </c>
      <c r="D1247" s="34" t="s">
        <v>1223</v>
      </c>
      <c r="E1247" s="21" t="s">
        <v>16</v>
      </c>
      <c r="F1247" s="22">
        <v>44</v>
      </c>
      <c r="G1247" s="22"/>
      <c r="H1247" s="22">
        <v>393</v>
      </c>
      <c r="I1247" s="24">
        <v>0</v>
      </c>
      <c r="J1247" s="24"/>
      <c r="K1247" s="24">
        <f>H1247-I1247</f>
        <v>393</v>
      </c>
    </row>
    <row r="1248" spans="1:11" ht="20.100000000000001" customHeight="1">
      <c r="A1248" s="31"/>
      <c r="B1248" s="32"/>
      <c r="C1248" s="32"/>
      <c r="D1248" s="34"/>
      <c r="E1248" s="21" t="s">
        <v>1224</v>
      </c>
      <c r="F1248" s="22">
        <v>36</v>
      </c>
      <c r="G1248" s="22">
        <v>9.0370000000000008</v>
      </c>
      <c r="H1248" s="22">
        <v>325.33199999999999</v>
      </c>
      <c r="I1248" s="24"/>
      <c r="J1248" s="24"/>
      <c r="K1248" s="24"/>
    </row>
    <row r="1249" spans="1:11" ht="20.100000000000001" customHeight="1">
      <c r="A1249" s="31"/>
      <c r="B1249" s="32"/>
      <c r="C1249" s="32"/>
      <c r="D1249" s="34"/>
      <c r="E1249" s="21" t="s">
        <v>1225</v>
      </c>
      <c r="F1249" s="22">
        <v>3</v>
      </c>
      <c r="G1249" s="22">
        <v>8.8263999999999996</v>
      </c>
      <c r="H1249" s="22">
        <v>26.479199999999999</v>
      </c>
      <c r="I1249" s="24"/>
      <c r="J1249" s="24"/>
      <c r="K1249" s="24"/>
    </row>
    <row r="1250" spans="1:11" ht="20.100000000000001" customHeight="1">
      <c r="A1250" s="31"/>
      <c r="B1250" s="32"/>
      <c r="C1250" s="32"/>
      <c r="D1250" s="34"/>
      <c r="E1250" s="21" t="s">
        <v>1226</v>
      </c>
      <c r="F1250" s="22">
        <v>5</v>
      </c>
      <c r="G1250" s="22">
        <v>8.2072000000000003</v>
      </c>
      <c r="H1250" s="22">
        <v>41.036000000000001</v>
      </c>
      <c r="I1250" s="24"/>
      <c r="J1250" s="24"/>
      <c r="K1250" s="24"/>
    </row>
    <row r="1251" spans="1:11" ht="20.100000000000001" customHeight="1">
      <c r="A1251" s="31"/>
      <c r="B1251" s="32"/>
      <c r="C1251" s="32">
        <v>4</v>
      </c>
      <c r="D1251" s="34" t="s">
        <v>1227</v>
      </c>
      <c r="E1251" s="21" t="s">
        <v>16</v>
      </c>
      <c r="F1251" s="22">
        <v>87</v>
      </c>
      <c r="G1251" s="22"/>
      <c r="H1251" s="22">
        <v>2610</v>
      </c>
      <c r="I1251" s="24">
        <v>695</v>
      </c>
      <c r="J1251" s="24"/>
      <c r="K1251" s="24">
        <f>H1251-I1251</f>
        <v>1915</v>
      </c>
    </row>
    <row r="1252" spans="1:11" ht="20.100000000000001" customHeight="1">
      <c r="A1252" s="31"/>
      <c r="B1252" s="32"/>
      <c r="C1252" s="32"/>
      <c r="D1252" s="34"/>
      <c r="E1252" s="21" t="s">
        <v>1228</v>
      </c>
      <c r="F1252" s="22">
        <v>87</v>
      </c>
      <c r="G1252" s="22">
        <v>30</v>
      </c>
      <c r="H1252" s="22">
        <v>2610</v>
      </c>
      <c r="I1252" s="24"/>
      <c r="J1252" s="24"/>
      <c r="K1252" s="24"/>
    </row>
    <row r="1253" spans="1:11" ht="20.100000000000001" customHeight="1">
      <c r="A1253" s="31"/>
      <c r="B1253" s="32"/>
      <c r="C1253" s="32">
        <v>5</v>
      </c>
      <c r="D1253" s="34" t="s">
        <v>1229</v>
      </c>
      <c r="E1253" s="21" t="s">
        <v>16</v>
      </c>
      <c r="F1253" s="22">
        <v>6</v>
      </c>
      <c r="G1253" s="22"/>
      <c r="H1253" s="22">
        <v>119</v>
      </c>
      <c r="I1253" s="24">
        <v>4</v>
      </c>
      <c r="J1253" s="24"/>
      <c r="K1253" s="24">
        <f>H1253-I1253</f>
        <v>115</v>
      </c>
    </row>
    <row r="1254" spans="1:11" ht="20.100000000000001" customHeight="1">
      <c r="A1254" s="31"/>
      <c r="B1254" s="32"/>
      <c r="C1254" s="32"/>
      <c r="D1254" s="34"/>
      <c r="E1254" s="21" t="s">
        <v>1230</v>
      </c>
      <c r="F1254" s="22">
        <v>6</v>
      </c>
      <c r="G1254" s="22">
        <v>19.906500000000001</v>
      </c>
      <c r="H1254" s="22">
        <v>119.43899999999999</v>
      </c>
      <c r="I1254" s="24"/>
      <c r="J1254" s="24"/>
      <c r="K1254" s="24"/>
    </row>
  </sheetData>
  <mergeCells count="420">
    <mergeCell ref="D1251:D1252"/>
    <mergeCell ref="D1253:D1254"/>
    <mergeCell ref="D1218:D1219"/>
    <mergeCell ref="D1220:D1222"/>
    <mergeCell ref="D1224:D1225"/>
    <mergeCell ref="D1226:D1229"/>
    <mergeCell ref="D1230:D1232"/>
    <mergeCell ref="D1233:D1235"/>
    <mergeCell ref="D1237:D1244"/>
    <mergeCell ref="D1245:D1246"/>
    <mergeCell ref="D1247:D1250"/>
    <mergeCell ref="D1161:D1164"/>
    <mergeCell ref="D1165:D1175"/>
    <mergeCell ref="D1176:D1183"/>
    <mergeCell ref="D1184:D1194"/>
    <mergeCell ref="D1195:D1196"/>
    <mergeCell ref="D1197:D1202"/>
    <mergeCell ref="D1203:D1212"/>
    <mergeCell ref="D1213:D1214"/>
    <mergeCell ref="D1216:D1217"/>
    <mergeCell ref="D1117:D1119"/>
    <mergeCell ref="D1120:D1121"/>
    <mergeCell ref="D1122:D1123"/>
    <mergeCell ref="D1124:D1126"/>
    <mergeCell ref="D1128:D1131"/>
    <mergeCell ref="D1132:D1135"/>
    <mergeCell ref="D1136:D1149"/>
    <mergeCell ref="D1150:D1153"/>
    <mergeCell ref="D1154:D1159"/>
    <mergeCell ref="D1056:D1058"/>
    <mergeCell ref="D1059:D1063"/>
    <mergeCell ref="D1064:D1066"/>
    <mergeCell ref="D1068:D1093"/>
    <mergeCell ref="D1094:D1095"/>
    <mergeCell ref="D1097:D1098"/>
    <mergeCell ref="D1099:D1101"/>
    <mergeCell ref="D1102:D1104"/>
    <mergeCell ref="D1105:D1116"/>
    <mergeCell ref="D960:D963"/>
    <mergeCell ref="D964:D973"/>
    <mergeCell ref="D974:D1005"/>
    <mergeCell ref="D1006:D1014"/>
    <mergeCell ref="D1016:D1035"/>
    <mergeCell ref="D1036:D1044"/>
    <mergeCell ref="D1045:D1046"/>
    <mergeCell ref="D1047:D1052"/>
    <mergeCell ref="D1053:D1055"/>
    <mergeCell ref="D860:D862"/>
    <mergeCell ref="D863:D893"/>
    <mergeCell ref="D894:D931"/>
    <mergeCell ref="D932:D940"/>
    <mergeCell ref="D941:D943"/>
    <mergeCell ref="D944:D945"/>
    <mergeCell ref="D946:D947"/>
    <mergeCell ref="D948:D955"/>
    <mergeCell ref="D957:D959"/>
    <mergeCell ref="D732:D735"/>
    <mergeCell ref="D737:D740"/>
    <mergeCell ref="D742:D746"/>
    <mergeCell ref="D747:D749"/>
    <mergeCell ref="D750:D759"/>
    <mergeCell ref="D760:D761"/>
    <mergeCell ref="D762:D821"/>
    <mergeCell ref="D822:D856"/>
    <mergeCell ref="D857:D858"/>
    <mergeCell ref="D625:D629"/>
    <mergeCell ref="D630:D635"/>
    <mergeCell ref="D637:D641"/>
    <mergeCell ref="D642:D656"/>
    <mergeCell ref="D657:D659"/>
    <mergeCell ref="D660:D664"/>
    <mergeCell ref="D665:D681"/>
    <mergeCell ref="D682:D727"/>
    <mergeCell ref="D728:D731"/>
    <mergeCell ref="D495:D537"/>
    <mergeCell ref="D538:D544"/>
    <mergeCell ref="D545:D591"/>
    <mergeCell ref="D593:D603"/>
    <mergeCell ref="D604:D605"/>
    <mergeCell ref="D606:D609"/>
    <mergeCell ref="D610:D614"/>
    <mergeCell ref="D615:D622"/>
    <mergeCell ref="D623:D624"/>
    <mergeCell ref="D450:D458"/>
    <mergeCell ref="D459:D460"/>
    <mergeCell ref="D461:D463"/>
    <mergeCell ref="D464:D465"/>
    <mergeCell ref="D466:D476"/>
    <mergeCell ref="D478:D479"/>
    <mergeCell ref="D480:D481"/>
    <mergeCell ref="D482:D488"/>
    <mergeCell ref="D489:D493"/>
    <mergeCell ref="D392:D400"/>
    <mergeCell ref="D401:D402"/>
    <mergeCell ref="D404:D406"/>
    <mergeCell ref="D407:D409"/>
    <mergeCell ref="D410:D421"/>
    <mergeCell ref="D422:D425"/>
    <mergeCell ref="D427:D440"/>
    <mergeCell ref="D441:D445"/>
    <mergeCell ref="D447:D449"/>
    <mergeCell ref="D274:D284"/>
    <mergeCell ref="D285:D334"/>
    <mergeCell ref="D335:D344"/>
    <mergeCell ref="D345:D354"/>
    <mergeCell ref="D355:D356"/>
    <mergeCell ref="D357:D377"/>
    <mergeCell ref="D378:D384"/>
    <mergeCell ref="D385:D386"/>
    <mergeCell ref="D387:D391"/>
    <mergeCell ref="D227:D233"/>
    <mergeCell ref="D234:D242"/>
    <mergeCell ref="D244:D247"/>
    <mergeCell ref="D248:D250"/>
    <mergeCell ref="D251:D256"/>
    <mergeCell ref="D257:D261"/>
    <mergeCell ref="D262:D269"/>
    <mergeCell ref="D270:D271"/>
    <mergeCell ref="D272:D273"/>
    <mergeCell ref="D175:D177"/>
    <mergeCell ref="D178:D179"/>
    <mergeCell ref="D180:D181"/>
    <mergeCell ref="D183:D184"/>
    <mergeCell ref="D185:D186"/>
    <mergeCell ref="D187:D188"/>
    <mergeCell ref="D190:D208"/>
    <mergeCell ref="D209:D217"/>
    <mergeCell ref="D218:D226"/>
    <mergeCell ref="C1253:C1254"/>
    <mergeCell ref="D7:D17"/>
    <mergeCell ref="D18:D19"/>
    <mergeCell ref="D20:D39"/>
    <mergeCell ref="D40:D61"/>
    <mergeCell ref="D62:D85"/>
    <mergeCell ref="D86:D91"/>
    <mergeCell ref="D92:D94"/>
    <mergeCell ref="D96:D104"/>
    <mergeCell ref="D105:D106"/>
    <mergeCell ref="D107:D111"/>
    <mergeCell ref="D112:D114"/>
    <mergeCell ref="D115:D119"/>
    <mergeCell ref="D121:D122"/>
    <mergeCell ref="D123:D131"/>
    <mergeCell ref="D132:D137"/>
    <mergeCell ref="D138:D139"/>
    <mergeCell ref="D140:D142"/>
    <mergeCell ref="D144:D149"/>
    <mergeCell ref="D151:D153"/>
    <mergeCell ref="D154:D155"/>
    <mergeCell ref="D156:D163"/>
    <mergeCell ref="D165:D171"/>
    <mergeCell ref="D173:D174"/>
    <mergeCell ref="C1220:C1222"/>
    <mergeCell ref="C1224:C1225"/>
    <mergeCell ref="C1226:C1229"/>
    <mergeCell ref="C1230:C1232"/>
    <mergeCell ref="C1233:C1235"/>
    <mergeCell ref="C1237:C1244"/>
    <mergeCell ref="C1245:C1246"/>
    <mergeCell ref="C1247:C1250"/>
    <mergeCell ref="C1251:C1252"/>
    <mergeCell ref="C1165:C1175"/>
    <mergeCell ref="C1176:C1183"/>
    <mergeCell ref="C1184:C1194"/>
    <mergeCell ref="C1195:C1196"/>
    <mergeCell ref="C1197:C1202"/>
    <mergeCell ref="C1203:C1212"/>
    <mergeCell ref="C1213:C1214"/>
    <mergeCell ref="C1216:C1217"/>
    <mergeCell ref="C1218:C1219"/>
    <mergeCell ref="C1120:C1121"/>
    <mergeCell ref="C1122:C1123"/>
    <mergeCell ref="C1124:C1126"/>
    <mergeCell ref="C1128:C1131"/>
    <mergeCell ref="C1132:C1135"/>
    <mergeCell ref="C1136:C1149"/>
    <mergeCell ref="C1150:C1153"/>
    <mergeCell ref="C1154:C1159"/>
    <mergeCell ref="C1161:C1164"/>
    <mergeCell ref="C1059:C1063"/>
    <mergeCell ref="C1064:C1066"/>
    <mergeCell ref="C1068:C1093"/>
    <mergeCell ref="C1094:C1095"/>
    <mergeCell ref="C1097:C1098"/>
    <mergeCell ref="C1099:C1101"/>
    <mergeCell ref="C1102:C1104"/>
    <mergeCell ref="C1105:C1116"/>
    <mergeCell ref="C1117:C1119"/>
    <mergeCell ref="C964:C973"/>
    <mergeCell ref="C974:C1005"/>
    <mergeCell ref="C1006:C1014"/>
    <mergeCell ref="C1016:C1035"/>
    <mergeCell ref="C1036:C1044"/>
    <mergeCell ref="C1045:C1046"/>
    <mergeCell ref="C1047:C1052"/>
    <mergeCell ref="C1053:C1055"/>
    <mergeCell ref="C1056:C1058"/>
    <mergeCell ref="C863:C893"/>
    <mergeCell ref="C894:C931"/>
    <mergeCell ref="C932:C940"/>
    <mergeCell ref="C941:C943"/>
    <mergeCell ref="C944:C945"/>
    <mergeCell ref="C946:C947"/>
    <mergeCell ref="C948:C955"/>
    <mergeCell ref="C957:C959"/>
    <mergeCell ref="C960:C963"/>
    <mergeCell ref="C737:C740"/>
    <mergeCell ref="C742:C746"/>
    <mergeCell ref="C747:C749"/>
    <mergeCell ref="C750:C759"/>
    <mergeCell ref="C760:C761"/>
    <mergeCell ref="C762:C821"/>
    <mergeCell ref="C822:C856"/>
    <mergeCell ref="C857:C858"/>
    <mergeCell ref="C860:C862"/>
    <mergeCell ref="C466:C476"/>
    <mergeCell ref="C478:C479"/>
    <mergeCell ref="C480:C481"/>
    <mergeCell ref="C482:C488"/>
    <mergeCell ref="C489:C493"/>
    <mergeCell ref="C495:C537"/>
    <mergeCell ref="C538:C544"/>
    <mergeCell ref="C545:C591"/>
    <mergeCell ref="C593:C603"/>
    <mergeCell ref="C410:C421"/>
    <mergeCell ref="C422:C425"/>
    <mergeCell ref="C427:C440"/>
    <mergeCell ref="C441:C445"/>
    <mergeCell ref="C447:C449"/>
    <mergeCell ref="C450:C458"/>
    <mergeCell ref="C459:C460"/>
    <mergeCell ref="C461:C463"/>
    <mergeCell ref="C464:C465"/>
    <mergeCell ref="C355:C356"/>
    <mergeCell ref="C357:C377"/>
    <mergeCell ref="C378:C384"/>
    <mergeCell ref="C385:C386"/>
    <mergeCell ref="C387:C391"/>
    <mergeCell ref="C392:C400"/>
    <mergeCell ref="C401:C402"/>
    <mergeCell ref="C404:C406"/>
    <mergeCell ref="C407:C409"/>
    <mergeCell ref="C165:C171"/>
    <mergeCell ref="C173:C174"/>
    <mergeCell ref="C175:C177"/>
    <mergeCell ref="C178:C179"/>
    <mergeCell ref="C180:C181"/>
    <mergeCell ref="C183:C184"/>
    <mergeCell ref="C185:C186"/>
    <mergeCell ref="C187:C188"/>
    <mergeCell ref="C190:C208"/>
    <mergeCell ref="B1105:B1126"/>
    <mergeCell ref="B1127:B1159"/>
    <mergeCell ref="B1160:B1175"/>
    <mergeCell ref="B1176:B1214"/>
    <mergeCell ref="B1215:B1222"/>
    <mergeCell ref="B1223:B1235"/>
    <mergeCell ref="B1236:B1254"/>
    <mergeCell ref="C7:C17"/>
    <mergeCell ref="C18:C19"/>
    <mergeCell ref="C20:C39"/>
    <mergeCell ref="C40:C61"/>
    <mergeCell ref="C62:C85"/>
    <mergeCell ref="C86:C91"/>
    <mergeCell ref="C92:C94"/>
    <mergeCell ref="C96:C104"/>
    <mergeCell ref="C105:C106"/>
    <mergeCell ref="C107:C111"/>
    <mergeCell ref="C112:C114"/>
    <mergeCell ref="C115:C119"/>
    <mergeCell ref="C121:C122"/>
    <mergeCell ref="C123:C131"/>
    <mergeCell ref="C132:C137"/>
    <mergeCell ref="C138:C139"/>
    <mergeCell ref="C140:C142"/>
    <mergeCell ref="B822:B858"/>
    <mergeCell ref="B859:B893"/>
    <mergeCell ref="B894:B955"/>
    <mergeCell ref="B956:B963"/>
    <mergeCell ref="B964:B1014"/>
    <mergeCell ref="B1015:B1035"/>
    <mergeCell ref="B1036:B1066"/>
    <mergeCell ref="B1067:B1095"/>
    <mergeCell ref="B1096:B1104"/>
    <mergeCell ref="B477:B493"/>
    <mergeCell ref="B494:B537"/>
    <mergeCell ref="B538:B591"/>
    <mergeCell ref="B592:B609"/>
    <mergeCell ref="B610:B635"/>
    <mergeCell ref="B636:B735"/>
    <mergeCell ref="B736:B740"/>
    <mergeCell ref="B741:B749"/>
    <mergeCell ref="B750:B821"/>
    <mergeCell ref="A1127:A1159"/>
    <mergeCell ref="A1160:A1175"/>
    <mergeCell ref="A1176:A1214"/>
    <mergeCell ref="A1215:A1222"/>
    <mergeCell ref="A1223:A1235"/>
    <mergeCell ref="A1236:A1254"/>
    <mergeCell ref="B6:B61"/>
    <mergeCell ref="B62:B94"/>
    <mergeCell ref="B95:B119"/>
    <mergeCell ref="B120:B142"/>
    <mergeCell ref="B143:B149"/>
    <mergeCell ref="B150:B163"/>
    <mergeCell ref="B164:B171"/>
    <mergeCell ref="B172:B181"/>
    <mergeCell ref="B182:B188"/>
    <mergeCell ref="B189:B226"/>
    <mergeCell ref="B227:B242"/>
    <mergeCell ref="B243:B284"/>
    <mergeCell ref="B285:B344"/>
    <mergeCell ref="B345:B402"/>
    <mergeCell ref="B403:B425"/>
    <mergeCell ref="B426:B445"/>
    <mergeCell ref="B446:B465"/>
    <mergeCell ref="B466:B476"/>
    <mergeCell ref="A859:A893"/>
    <mergeCell ref="A894:A955"/>
    <mergeCell ref="A956:A963"/>
    <mergeCell ref="A964:A1014"/>
    <mergeCell ref="A1015:A1035"/>
    <mergeCell ref="A1036:A1066"/>
    <mergeCell ref="A1067:A1095"/>
    <mergeCell ref="A1096:A1104"/>
    <mergeCell ref="A1105:A1126"/>
    <mergeCell ref="A494:A537"/>
    <mergeCell ref="A538:A591"/>
    <mergeCell ref="A592:A609"/>
    <mergeCell ref="A610:A635"/>
    <mergeCell ref="A636:A735"/>
    <mergeCell ref="A736:A740"/>
    <mergeCell ref="A741:A749"/>
    <mergeCell ref="A750:A821"/>
    <mergeCell ref="A822:A858"/>
    <mergeCell ref="C1127:E1127"/>
    <mergeCell ref="C1160:E1160"/>
    <mergeCell ref="C1215:E1215"/>
    <mergeCell ref="C1223:E1223"/>
    <mergeCell ref="C1236:E1236"/>
    <mergeCell ref="A6:A61"/>
    <mergeCell ref="A62:A94"/>
    <mergeCell ref="A95:A119"/>
    <mergeCell ref="A120:A142"/>
    <mergeCell ref="A143:A149"/>
    <mergeCell ref="A150:A163"/>
    <mergeCell ref="A164:A171"/>
    <mergeCell ref="A172:A181"/>
    <mergeCell ref="A182:A188"/>
    <mergeCell ref="A189:A226"/>
    <mergeCell ref="A227:A242"/>
    <mergeCell ref="A243:A284"/>
    <mergeCell ref="A285:A344"/>
    <mergeCell ref="A345:A402"/>
    <mergeCell ref="A403:A425"/>
    <mergeCell ref="A426:A445"/>
    <mergeCell ref="A446:A465"/>
    <mergeCell ref="A466:A476"/>
    <mergeCell ref="A477:A493"/>
    <mergeCell ref="C592:E592"/>
    <mergeCell ref="C636:E636"/>
    <mergeCell ref="C736:E736"/>
    <mergeCell ref="C741:E741"/>
    <mergeCell ref="C859:E859"/>
    <mergeCell ref="C956:E956"/>
    <mergeCell ref="C1015:E1015"/>
    <mergeCell ref="C1067:E1067"/>
    <mergeCell ref="C1096:E1096"/>
    <mergeCell ref="C604:C605"/>
    <mergeCell ref="C606:C609"/>
    <mergeCell ref="C610:C614"/>
    <mergeCell ref="C615:C622"/>
    <mergeCell ref="C623:C624"/>
    <mergeCell ref="C625:C629"/>
    <mergeCell ref="C630:C635"/>
    <mergeCell ref="C637:C641"/>
    <mergeCell ref="C642:C656"/>
    <mergeCell ref="C657:C659"/>
    <mergeCell ref="C660:C664"/>
    <mergeCell ref="C665:C681"/>
    <mergeCell ref="C682:C727"/>
    <mergeCell ref="C728:C731"/>
    <mergeCell ref="C732:C735"/>
    <mergeCell ref="C172:E172"/>
    <mergeCell ref="C182:E182"/>
    <mergeCell ref="C189:E189"/>
    <mergeCell ref="C243:E243"/>
    <mergeCell ref="C403:E403"/>
    <mergeCell ref="C426:E426"/>
    <mergeCell ref="C446:E446"/>
    <mergeCell ref="C477:E477"/>
    <mergeCell ref="C494:E494"/>
    <mergeCell ref="C209:C217"/>
    <mergeCell ref="C218:C226"/>
    <mergeCell ref="C227:C233"/>
    <mergeCell ref="C234:C242"/>
    <mergeCell ref="C244:C247"/>
    <mergeCell ref="C248:C250"/>
    <mergeCell ref="C251:C256"/>
    <mergeCell ref="C257:C261"/>
    <mergeCell ref="C262:C269"/>
    <mergeCell ref="C270:C271"/>
    <mergeCell ref="C272:C273"/>
    <mergeCell ref="C274:C284"/>
    <mergeCell ref="C285:C334"/>
    <mergeCell ref="C335:C344"/>
    <mergeCell ref="C345:C354"/>
    <mergeCell ref="A2:K2"/>
    <mergeCell ref="J3:K3"/>
    <mergeCell ref="A5:E5"/>
    <mergeCell ref="C6:E6"/>
    <mergeCell ref="C95:E95"/>
    <mergeCell ref="C120:E120"/>
    <mergeCell ref="C143:E143"/>
    <mergeCell ref="C150:E150"/>
    <mergeCell ref="C164:E164"/>
    <mergeCell ref="C144:C149"/>
    <mergeCell ref="C151:C153"/>
    <mergeCell ref="C154:C155"/>
    <mergeCell ref="C156:C163"/>
  </mergeCells>
  <phoneticPr fontId="11" type="noConversion"/>
  <printOptions horizontalCentered="1"/>
  <pageMargins left="0.75138888888888899" right="0.75138888888888899" top="1" bottom="1" header="0.5" footer="0.5"/>
  <pageSetup paperSize="9" scale="46" orientation="portrait" r:id="rId1"/>
  <rowBreaks count="19" manualBreakCount="19">
    <brk id="61" max="16383" man="1"/>
    <brk id="119" max="16383" man="1"/>
    <brk id="171" max="16383" man="1"/>
    <brk id="226" max="16383" man="1"/>
    <brk id="284" max="16383" man="1"/>
    <brk id="344" max="16383" man="1"/>
    <brk id="402" max="16383" man="1"/>
    <brk id="465" max="16383" man="1"/>
    <brk id="537" max="16383" man="1"/>
    <brk id="609" max="16383" man="1"/>
    <brk id="681" max="16383" man="1"/>
    <brk id="749" max="16383" man="1"/>
    <brk id="821" max="16383" man="1"/>
    <brk id="893" max="16383" man="1"/>
    <brk id="963" max="16383" man="1"/>
    <brk id="1035" max="16383" man="1"/>
    <brk id="1104" max="16383" man="1"/>
    <brk id="1175" max="16383" man="1"/>
    <brk id="1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0" zoomScaleNormal="85" zoomScaleSheetLayoutView="70" workbookViewId="0">
      <pane xSplit="3" ySplit="5" topLeftCell="D45" activePane="bottomRight" state="frozenSplit"/>
      <selection pane="topRight"/>
      <selection pane="bottomLeft"/>
      <selection pane="bottomRight" activeCell="U13" sqref="U13"/>
    </sheetView>
  </sheetViews>
  <sheetFormatPr defaultColWidth="9" defaultRowHeight="13.5"/>
  <cols>
    <col min="1" max="1" width="5.875" customWidth="1"/>
    <col min="2" max="2" width="10.875" customWidth="1"/>
    <col min="4" max="4" width="9.25"/>
    <col min="5" max="5" width="9.25" customWidth="1"/>
    <col min="17" max="18" width="12.875" customWidth="1"/>
  </cols>
  <sheetData>
    <row r="1" spans="1:18" ht="14.25">
      <c r="A1" s="1" t="s">
        <v>1231</v>
      </c>
    </row>
    <row r="2" spans="1:18" ht="39" customHeight="1">
      <c r="A2" s="35" t="s">
        <v>1232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6" t="s">
        <v>1233</v>
      </c>
      <c r="R3" s="36"/>
    </row>
    <row r="4" spans="1:18" ht="33.75" customHeight="1">
      <c r="A4" s="44" t="s">
        <v>2</v>
      </c>
      <c r="B4" s="44" t="s">
        <v>1234</v>
      </c>
      <c r="C4" s="44"/>
      <c r="D4" s="37" t="s">
        <v>1235</v>
      </c>
      <c r="E4" s="38"/>
      <c r="F4" s="38"/>
      <c r="G4" s="39"/>
      <c r="H4" s="40" t="s">
        <v>1236</v>
      </c>
      <c r="I4" s="41"/>
      <c r="J4" s="41"/>
      <c r="K4" s="42"/>
      <c r="L4" s="40" t="s">
        <v>1237</v>
      </c>
      <c r="M4" s="42"/>
      <c r="N4" s="40" t="s">
        <v>1238</v>
      </c>
      <c r="O4" s="42"/>
      <c r="P4" s="43" t="s">
        <v>1239</v>
      </c>
      <c r="Q4" s="43"/>
      <c r="R4" s="43" t="s">
        <v>1240</v>
      </c>
    </row>
    <row r="5" spans="1:18" ht="16.5" customHeight="1">
      <c r="A5" s="44"/>
      <c r="B5" s="44"/>
      <c r="C5" s="44"/>
      <c r="D5" s="3" t="s">
        <v>1241</v>
      </c>
      <c r="E5" s="3" t="s">
        <v>1242</v>
      </c>
      <c r="F5" s="3" t="s">
        <v>1243</v>
      </c>
      <c r="G5" s="3" t="s">
        <v>1244</v>
      </c>
      <c r="H5" s="3" t="s">
        <v>1241</v>
      </c>
      <c r="I5" s="3" t="s">
        <v>1242</v>
      </c>
      <c r="J5" s="3" t="s">
        <v>1243</v>
      </c>
      <c r="K5" s="3" t="s">
        <v>1244</v>
      </c>
      <c r="L5" s="3" t="s">
        <v>1241</v>
      </c>
      <c r="M5" s="3" t="s">
        <v>1245</v>
      </c>
      <c r="N5" s="3" t="s">
        <v>1241</v>
      </c>
      <c r="O5" s="3" t="s">
        <v>1245</v>
      </c>
      <c r="P5" s="3" t="s">
        <v>1241</v>
      </c>
      <c r="Q5" s="3" t="s">
        <v>1245</v>
      </c>
      <c r="R5" s="43"/>
    </row>
    <row r="6" spans="1:18" ht="16.5" customHeight="1">
      <c r="A6" s="37" t="s">
        <v>1246</v>
      </c>
      <c r="B6" s="39"/>
      <c r="C6" s="3" t="s">
        <v>1247</v>
      </c>
      <c r="D6" s="3">
        <f t="shared" ref="D6:Q6" si="0">D9+D12+D15+D18+D21+D24+D27+D30+D33+D36+D39+D42+D45+D48+D51+D54+D57+D60+D63+D66+D69+D72+D75+D78+D81+D84+D87+D90+D93+D96+D99+D102+D105+D108+D111+D114+D117</f>
        <v>1183028</v>
      </c>
      <c r="E6" s="3">
        <f t="shared" si="0"/>
        <v>270693</v>
      </c>
      <c r="F6" s="3">
        <f t="shared" si="0"/>
        <v>959018</v>
      </c>
      <c r="G6" s="3">
        <f t="shared" si="0"/>
        <v>919928</v>
      </c>
      <c r="H6" s="3">
        <f t="shared" si="0"/>
        <v>217405</v>
      </c>
      <c r="I6" s="3">
        <f t="shared" si="0"/>
        <v>1092</v>
      </c>
      <c r="J6" s="3">
        <f t="shared" si="0"/>
        <v>58474</v>
      </c>
      <c r="K6" s="3">
        <f t="shared" si="0"/>
        <v>607809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26</v>
      </c>
      <c r="Q6" s="3">
        <f t="shared" si="0"/>
        <v>156</v>
      </c>
      <c r="R6" s="3">
        <f t="shared" ref="R6:R69" si="1">D6+H6+L6+N6+P6</f>
        <v>1400459</v>
      </c>
    </row>
    <row r="7" spans="1:18" ht="16.5" customHeight="1">
      <c r="A7" s="53"/>
      <c r="B7" s="54"/>
      <c r="C7" s="3" t="s">
        <v>1248</v>
      </c>
      <c r="D7" s="3">
        <f t="shared" ref="D7:Q7" si="2">D10+D13+D16+D19+D22+D25+D28+D31+D34+D37+D40+D43+D46+D49+D52+D55+D58+D61+D64+D67+D70+D73+D76+D79+D82+D85+D88+D91+D94+D97+D100+D103+D106+D109+D112+D115+D118</f>
        <v>120803</v>
      </c>
      <c r="E7" s="3">
        <f t="shared" si="2"/>
        <v>4059</v>
      </c>
      <c r="F7" s="3">
        <f t="shared" si="2"/>
        <v>75584</v>
      </c>
      <c r="G7" s="3">
        <f t="shared" si="2"/>
        <v>122485</v>
      </c>
      <c r="H7" s="3">
        <f t="shared" si="2"/>
        <v>10410</v>
      </c>
      <c r="I7" s="3">
        <f t="shared" si="2"/>
        <v>0</v>
      </c>
      <c r="J7" s="3">
        <f t="shared" si="2"/>
        <v>5924</v>
      </c>
      <c r="K7" s="3">
        <f t="shared" si="2"/>
        <v>26784</v>
      </c>
      <c r="L7" s="3">
        <f t="shared" si="2"/>
        <v>242</v>
      </c>
      <c r="M7" s="3">
        <f t="shared" si="2"/>
        <v>483</v>
      </c>
      <c r="N7" s="3">
        <f t="shared" si="2"/>
        <v>0</v>
      </c>
      <c r="O7" s="3">
        <f t="shared" si="2"/>
        <v>0</v>
      </c>
      <c r="P7" s="3">
        <f t="shared" si="2"/>
        <v>0</v>
      </c>
      <c r="Q7" s="3">
        <f t="shared" si="2"/>
        <v>0</v>
      </c>
      <c r="R7" s="3">
        <f t="shared" si="1"/>
        <v>131455</v>
      </c>
    </row>
    <row r="8" spans="1:18" ht="16.5" customHeight="1">
      <c r="A8" s="55"/>
      <c r="B8" s="56"/>
      <c r="C8" s="4" t="s">
        <v>14</v>
      </c>
      <c r="D8" s="4">
        <f t="shared" ref="D8:Q8" si="3">D11+D14+D17+D20+D23+D26+D29+D32+D35+D38+D41+D44+D47+D50+D53+D56+D59+D62+D65+D68+D71+D74+D77+D80+D83+D86+D89+D92+D95+D98+D101+D104+D107+D110+D113+D116+D119</f>
        <v>1303831</v>
      </c>
      <c r="E8" s="4">
        <f t="shared" si="3"/>
        <v>274752</v>
      </c>
      <c r="F8" s="4">
        <f t="shared" si="3"/>
        <v>1034602</v>
      </c>
      <c r="G8" s="4">
        <f t="shared" si="3"/>
        <v>1042413</v>
      </c>
      <c r="H8" s="4">
        <f t="shared" si="3"/>
        <v>227815</v>
      </c>
      <c r="I8" s="4">
        <f t="shared" si="3"/>
        <v>1092</v>
      </c>
      <c r="J8" s="4">
        <f t="shared" si="3"/>
        <v>64398</v>
      </c>
      <c r="K8" s="4">
        <f t="shared" si="3"/>
        <v>634593</v>
      </c>
      <c r="L8" s="4">
        <f t="shared" si="3"/>
        <v>242</v>
      </c>
      <c r="M8" s="4">
        <f t="shared" si="3"/>
        <v>483</v>
      </c>
      <c r="N8" s="4">
        <f t="shared" si="3"/>
        <v>0</v>
      </c>
      <c r="O8" s="4">
        <f t="shared" si="3"/>
        <v>0</v>
      </c>
      <c r="P8" s="4">
        <f t="shared" si="3"/>
        <v>26</v>
      </c>
      <c r="Q8" s="4">
        <f t="shared" si="3"/>
        <v>156</v>
      </c>
      <c r="R8" s="4">
        <f t="shared" si="1"/>
        <v>1531914</v>
      </c>
    </row>
    <row r="9" spans="1:18" ht="18.75" customHeight="1">
      <c r="A9" s="45">
        <v>1</v>
      </c>
      <c r="B9" s="45" t="s">
        <v>70</v>
      </c>
      <c r="C9" s="5" t="s">
        <v>1247</v>
      </c>
      <c r="D9" s="5">
        <f t="shared" ref="D9:D13" si="4">ROUND((E9*4+F9*6+G9*8)/12,0)</f>
        <v>39310</v>
      </c>
      <c r="E9" s="5">
        <v>924</v>
      </c>
      <c r="F9" s="5">
        <v>13908</v>
      </c>
      <c r="G9" s="5">
        <v>48072</v>
      </c>
      <c r="H9" s="5">
        <f t="shared" ref="H9:H13" si="5">ROUND((I9*2+J9*3+K9*4)/12,0)</f>
        <v>2018</v>
      </c>
      <c r="I9" s="5">
        <v>1092</v>
      </c>
      <c r="J9" s="5">
        <v>0</v>
      </c>
      <c r="K9" s="5">
        <v>5508</v>
      </c>
      <c r="L9" s="5">
        <f t="shared" ref="L9:L13" si="6">ROUND(M9*6/12,0)</f>
        <v>0</v>
      </c>
      <c r="M9" s="5">
        <v>0</v>
      </c>
      <c r="N9" s="5">
        <f t="shared" ref="N9:N13" si="7">ROUND(O9*2/12,0)</f>
        <v>0</v>
      </c>
      <c r="O9" s="5">
        <v>0</v>
      </c>
      <c r="P9" s="5">
        <f t="shared" ref="P9:P13" si="8">ROUND(Q9*2/12,0)</f>
        <v>0</v>
      </c>
      <c r="Q9" s="5">
        <v>0</v>
      </c>
      <c r="R9" s="8">
        <f t="shared" si="1"/>
        <v>41328</v>
      </c>
    </row>
    <row r="10" spans="1:18" ht="18.75" customHeight="1">
      <c r="A10" s="45"/>
      <c r="B10" s="45"/>
      <c r="C10" s="5" t="s">
        <v>1248</v>
      </c>
      <c r="D10" s="5">
        <f t="shared" si="4"/>
        <v>1397</v>
      </c>
      <c r="E10" s="5">
        <v>0</v>
      </c>
      <c r="F10" s="5">
        <v>1528</v>
      </c>
      <c r="G10" s="5">
        <v>950</v>
      </c>
      <c r="H10" s="5">
        <f t="shared" si="5"/>
        <v>245</v>
      </c>
      <c r="I10" s="5">
        <v>0</v>
      </c>
      <c r="J10" s="5">
        <v>0</v>
      </c>
      <c r="K10" s="5">
        <v>735</v>
      </c>
      <c r="L10" s="5">
        <f t="shared" si="6"/>
        <v>5</v>
      </c>
      <c r="M10" s="5">
        <v>9</v>
      </c>
      <c r="N10" s="5">
        <f t="shared" si="7"/>
        <v>0</v>
      </c>
      <c r="O10" s="5">
        <v>0</v>
      </c>
      <c r="P10" s="5">
        <f t="shared" si="8"/>
        <v>0</v>
      </c>
      <c r="Q10" s="5">
        <v>0</v>
      </c>
      <c r="R10" s="8">
        <f t="shared" si="1"/>
        <v>1647</v>
      </c>
    </row>
    <row r="11" spans="1:18" ht="18.75" customHeight="1">
      <c r="A11" s="45"/>
      <c r="B11" s="45"/>
      <c r="C11" s="6" t="s">
        <v>14</v>
      </c>
      <c r="D11" s="6">
        <f t="shared" ref="D11:Q11" si="9">D9+D10</f>
        <v>40707</v>
      </c>
      <c r="E11" s="6">
        <f t="shared" si="9"/>
        <v>924</v>
      </c>
      <c r="F11" s="6">
        <f t="shared" si="9"/>
        <v>15436</v>
      </c>
      <c r="G11" s="6">
        <f t="shared" si="9"/>
        <v>49022</v>
      </c>
      <c r="H11" s="6">
        <f t="shared" si="9"/>
        <v>2263</v>
      </c>
      <c r="I11" s="6">
        <f t="shared" si="9"/>
        <v>1092</v>
      </c>
      <c r="J11" s="6">
        <f t="shared" si="9"/>
        <v>0</v>
      </c>
      <c r="K11" s="6">
        <f t="shared" si="9"/>
        <v>6243</v>
      </c>
      <c r="L11" s="6">
        <f t="shared" si="9"/>
        <v>5</v>
      </c>
      <c r="M11" s="6">
        <f t="shared" si="9"/>
        <v>9</v>
      </c>
      <c r="N11" s="6">
        <f t="shared" si="9"/>
        <v>0</v>
      </c>
      <c r="O11" s="6">
        <f t="shared" si="9"/>
        <v>0</v>
      </c>
      <c r="P11" s="7">
        <f t="shared" si="9"/>
        <v>0</v>
      </c>
      <c r="Q11" s="7">
        <f t="shared" si="9"/>
        <v>0</v>
      </c>
      <c r="R11" s="4">
        <f t="shared" si="1"/>
        <v>42975</v>
      </c>
    </row>
    <row r="12" spans="1:18" ht="18.75" customHeight="1">
      <c r="A12" s="45">
        <v>2</v>
      </c>
      <c r="B12" s="45" t="s">
        <v>1249</v>
      </c>
      <c r="C12" s="5" t="s">
        <v>1247</v>
      </c>
      <c r="D12" s="5">
        <f t="shared" si="4"/>
        <v>8846</v>
      </c>
      <c r="E12" s="5">
        <v>684</v>
      </c>
      <c r="F12" s="5">
        <v>852</v>
      </c>
      <c r="G12" s="5">
        <v>12288</v>
      </c>
      <c r="H12" s="5">
        <f t="shared" si="5"/>
        <v>4588</v>
      </c>
      <c r="I12" s="5">
        <v>0</v>
      </c>
      <c r="J12" s="5">
        <v>0</v>
      </c>
      <c r="K12" s="5">
        <v>13764</v>
      </c>
      <c r="L12" s="5">
        <f t="shared" si="6"/>
        <v>0</v>
      </c>
      <c r="M12" s="5">
        <v>0</v>
      </c>
      <c r="N12" s="5">
        <f t="shared" si="7"/>
        <v>0</v>
      </c>
      <c r="O12" s="5">
        <v>0</v>
      </c>
      <c r="P12" s="5">
        <f t="shared" si="8"/>
        <v>0</v>
      </c>
      <c r="Q12" s="5">
        <v>0</v>
      </c>
      <c r="R12" s="8">
        <f t="shared" si="1"/>
        <v>13434</v>
      </c>
    </row>
    <row r="13" spans="1:18" ht="18.75" customHeight="1">
      <c r="A13" s="45"/>
      <c r="B13" s="45"/>
      <c r="C13" s="5" t="s">
        <v>1248</v>
      </c>
      <c r="D13" s="5">
        <f t="shared" si="4"/>
        <v>214</v>
      </c>
      <c r="E13" s="5">
        <v>12</v>
      </c>
      <c r="F13" s="5">
        <v>114</v>
      </c>
      <c r="G13" s="5">
        <v>229</v>
      </c>
      <c r="H13" s="5">
        <f t="shared" si="5"/>
        <v>0</v>
      </c>
      <c r="I13" s="5">
        <v>0</v>
      </c>
      <c r="J13" s="5">
        <v>0</v>
      </c>
      <c r="K13" s="5">
        <v>0</v>
      </c>
      <c r="L13" s="5">
        <f t="shared" si="6"/>
        <v>0</v>
      </c>
      <c r="M13" s="5">
        <v>0</v>
      </c>
      <c r="N13" s="5">
        <f t="shared" si="7"/>
        <v>0</v>
      </c>
      <c r="O13" s="5">
        <v>0</v>
      </c>
      <c r="P13" s="5">
        <f t="shared" si="8"/>
        <v>0</v>
      </c>
      <c r="Q13" s="5">
        <v>0</v>
      </c>
      <c r="R13" s="8">
        <f t="shared" si="1"/>
        <v>214</v>
      </c>
    </row>
    <row r="14" spans="1:18" ht="18.75" customHeight="1">
      <c r="A14" s="45"/>
      <c r="B14" s="45"/>
      <c r="C14" s="6" t="s">
        <v>14</v>
      </c>
      <c r="D14" s="6">
        <f t="shared" ref="D14:Q14" si="10">D12+D13</f>
        <v>9060</v>
      </c>
      <c r="E14" s="6">
        <f t="shared" si="10"/>
        <v>696</v>
      </c>
      <c r="F14" s="6">
        <f t="shared" si="10"/>
        <v>966</v>
      </c>
      <c r="G14" s="6">
        <f t="shared" si="10"/>
        <v>12517</v>
      </c>
      <c r="H14" s="6">
        <f t="shared" si="10"/>
        <v>4588</v>
      </c>
      <c r="I14" s="6">
        <f t="shared" si="10"/>
        <v>0</v>
      </c>
      <c r="J14" s="6">
        <f t="shared" si="10"/>
        <v>0</v>
      </c>
      <c r="K14" s="6">
        <f t="shared" si="10"/>
        <v>13764</v>
      </c>
      <c r="L14" s="6">
        <f t="shared" si="10"/>
        <v>0</v>
      </c>
      <c r="M14" s="6">
        <f t="shared" si="10"/>
        <v>0</v>
      </c>
      <c r="N14" s="6">
        <f t="shared" si="10"/>
        <v>0</v>
      </c>
      <c r="O14" s="6">
        <f t="shared" si="10"/>
        <v>0</v>
      </c>
      <c r="P14" s="6">
        <f t="shared" si="10"/>
        <v>0</v>
      </c>
      <c r="Q14" s="6">
        <f t="shared" si="10"/>
        <v>0</v>
      </c>
      <c r="R14" s="4">
        <f t="shared" si="1"/>
        <v>13648</v>
      </c>
    </row>
    <row r="15" spans="1:18" ht="18" customHeight="1">
      <c r="A15" s="45">
        <v>3</v>
      </c>
      <c r="B15" s="45" t="s">
        <v>1250</v>
      </c>
      <c r="C15" s="5" t="s">
        <v>1247</v>
      </c>
      <c r="D15" s="5">
        <f t="shared" ref="D15:D19" si="11">ROUND((E15*4+F15*6+G15*8)/12,0)</f>
        <v>82778</v>
      </c>
      <c r="E15" s="5">
        <v>33276</v>
      </c>
      <c r="F15" s="5">
        <v>81708</v>
      </c>
      <c r="G15" s="5">
        <v>46248</v>
      </c>
      <c r="H15" s="5">
        <f t="shared" ref="H15:H19" si="12">ROUND((I15*2+J15*3+K15*4)/12,0)</f>
        <v>4098</v>
      </c>
      <c r="I15" s="5">
        <v>0</v>
      </c>
      <c r="J15" s="5">
        <v>1320</v>
      </c>
      <c r="K15" s="5">
        <v>11304</v>
      </c>
      <c r="L15" s="5">
        <f t="shared" ref="L15:L19" si="13">ROUND(M15*6/12,0)</f>
        <v>0</v>
      </c>
      <c r="M15" s="5">
        <v>0</v>
      </c>
      <c r="N15" s="5">
        <f t="shared" ref="N15:N19" si="14">ROUND(O15*2/12,0)</f>
        <v>0</v>
      </c>
      <c r="O15" s="5">
        <v>0</v>
      </c>
      <c r="P15" s="5">
        <f t="shared" ref="P15:P19" si="15">ROUND(Q15*2/12,0)</f>
        <v>0</v>
      </c>
      <c r="Q15" s="5">
        <v>0</v>
      </c>
      <c r="R15" s="8">
        <f t="shared" si="1"/>
        <v>86876</v>
      </c>
    </row>
    <row r="16" spans="1:18" ht="18" customHeight="1">
      <c r="A16" s="45"/>
      <c r="B16" s="45"/>
      <c r="C16" s="5" t="s">
        <v>1248</v>
      </c>
      <c r="D16" s="5">
        <f t="shared" si="11"/>
        <v>2792</v>
      </c>
      <c r="E16" s="5">
        <v>203</v>
      </c>
      <c r="F16" s="5">
        <v>2769</v>
      </c>
      <c r="G16" s="5">
        <v>2010</v>
      </c>
      <c r="H16" s="5">
        <f t="shared" si="12"/>
        <v>187</v>
      </c>
      <c r="I16" s="5">
        <v>0</v>
      </c>
      <c r="J16" s="5">
        <v>560</v>
      </c>
      <c r="K16" s="5">
        <v>140</v>
      </c>
      <c r="L16" s="5">
        <f t="shared" si="13"/>
        <v>190</v>
      </c>
      <c r="M16" s="5">
        <v>380</v>
      </c>
      <c r="N16" s="5">
        <f t="shared" si="14"/>
        <v>0</v>
      </c>
      <c r="O16" s="5">
        <v>0</v>
      </c>
      <c r="P16" s="5">
        <f t="shared" si="15"/>
        <v>0</v>
      </c>
      <c r="Q16" s="5">
        <v>0</v>
      </c>
      <c r="R16" s="8">
        <f t="shared" si="1"/>
        <v>3169</v>
      </c>
    </row>
    <row r="17" spans="1:18" ht="18" customHeight="1">
      <c r="A17" s="45"/>
      <c r="B17" s="45"/>
      <c r="C17" s="6" t="s">
        <v>14</v>
      </c>
      <c r="D17" s="6">
        <f t="shared" ref="D17:Q17" si="16">D15+D16</f>
        <v>85570</v>
      </c>
      <c r="E17" s="6">
        <f t="shared" si="16"/>
        <v>33479</v>
      </c>
      <c r="F17" s="6">
        <f t="shared" si="16"/>
        <v>84477</v>
      </c>
      <c r="G17" s="6">
        <f t="shared" si="16"/>
        <v>48258</v>
      </c>
      <c r="H17" s="6">
        <f t="shared" si="16"/>
        <v>4285</v>
      </c>
      <c r="I17" s="6">
        <f t="shared" si="16"/>
        <v>0</v>
      </c>
      <c r="J17" s="6">
        <f t="shared" si="16"/>
        <v>1880</v>
      </c>
      <c r="K17" s="6">
        <f t="shared" si="16"/>
        <v>11444</v>
      </c>
      <c r="L17" s="6">
        <f t="shared" si="16"/>
        <v>190</v>
      </c>
      <c r="M17" s="6">
        <f t="shared" si="16"/>
        <v>380</v>
      </c>
      <c r="N17" s="6">
        <f t="shared" si="16"/>
        <v>0</v>
      </c>
      <c r="O17" s="6">
        <f t="shared" si="16"/>
        <v>0</v>
      </c>
      <c r="P17" s="6">
        <f t="shared" si="16"/>
        <v>0</v>
      </c>
      <c r="Q17" s="6">
        <f t="shared" si="16"/>
        <v>0</v>
      </c>
      <c r="R17" s="4">
        <f t="shared" si="1"/>
        <v>90045</v>
      </c>
    </row>
    <row r="18" spans="1:18" ht="18" customHeight="1">
      <c r="A18" s="45">
        <v>4</v>
      </c>
      <c r="B18" s="45" t="s">
        <v>1251</v>
      </c>
      <c r="C18" s="5" t="s">
        <v>1247</v>
      </c>
      <c r="D18" s="5">
        <f t="shared" si="11"/>
        <v>49509</v>
      </c>
      <c r="E18" s="5">
        <v>7012</v>
      </c>
      <c r="F18" s="5">
        <v>41336</v>
      </c>
      <c r="G18" s="5">
        <v>39756</v>
      </c>
      <c r="H18" s="5">
        <f t="shared" si="12"/>
        <v>880</v>
      </c>
      <c r="I18" s="5">
        <v>0</v>
      </c>
      <c r="J18" s="5">
        <v>0</v>
      </c>
      <c r="K18" s="5">
        <v>2640</v>
      </c>
      <c r="L18" s="5">
        <f t="shared" si="13"/>
        <v>0</v>
      </c>
      <c r="M18" s="5">
        <v>0</v>
      </c>
      <c r="N18" s="5">
        <f t="shared" si="14"/>
        <v>0</v>
      </c>
      <c r="O18" s="5">
        <v>0</v>
      </c>
      <c r="P18" s="5">
        <f t="shared" si="15"/>
        <v>0</v>
      </c>
      <c r="Q18" s="5">
        <v>0</v>
      </c>
      <c r="R18" s="8">
        <f t="shared" si="1"/>
        <v>50389</v>
      </c>
    </row>
    <row r="19" spans="1:18" ht="18" customHeight="1">
      <c r="A19" s="45"/>
      <c r="B19" s="45"/>
      <c r="C19" s="5" t="s">
        <v>1248</v>
      </c>
      <c r="D19" s="5">
        <f t="shared" si="11"/>
        <v>1247</v>
      </c>
      <c r="E19" s="5">
        <v>236</v>
      </c>
      <c r="F19" s="5">
        <v>1160</v>
      </c>
      <c r="G19" s="5">
        <v>882</v>
      </c>
      <c r="H19" s="5">
        <f t="shared" si="12"/>
        <v>0</v>
      </c>
      <c r="I19" s="5">
        <v>0</v>
      </c>
      <c r="J19" s="5">
        <v>0</v>
      </c>
      <c r="K19" s="5">
        <v>0</v>
      </c>
      <c r="L19" s="5">
        <f t="shared" si="13"/>
        <v>0</v>
      </c>
      <c r="M19" s="5">
        <v>0</v>
      </c>
      <c r="N19" s="5">
        <f t="shared" si="14"/>
        <v>0</v>
      </c>
      <c r="O19" s="5">
        <v>0</v>
      </c>
      <c r="P19" s="5">
        <f t="shared" si="15"/>
        <v>0</v>
      </c>
      <c r="Q19" s="5">
        <v>0</v>
      </c>
      <c r="R19" s="8">
        <f t="shared" si="1"/>
        <v>1247</v>
      </c>
    </row>
    <row r="20" spans="1:18" ht="18" customHeight="1">
      <c r="A20" s="45"/>
      <c r="B20" s="45"/>
      <c r="C20" s="6" t="s">
        <v>14</v>
      </c>
      <c r="D20" s="6">
        <f t="shared" ref="D20:Q20" si="17">D18+D19</f>
        <v>50756</v>
      </c>
      <c r="E20" s="6">
        <f t="shared" si="17"/>
        <v>7248</v>
      </c>
      <c r="F20" s="6">
        <f t="shared" si="17"/>
        <v>42496</v>
      </c>
      <c r="G20" s="6">
        <f t="shared" si="17"/>
        <v>40638</v>
      </c>
      <c r="H20" s="6">
        <f t="shared" si="17"/>
        <v>880</v>
      </c>
      <c r="I20" s="6">
        <f t="shared" si="17"/>
        <v>0</v>
      </c>
      <c r="J20" s="6">
        <f t="shared" si="17"/>
        <v>0</v>
      </c>
      <c r="K20" s="6">
        <f t="shared" si="17"/>
        <v>2640</v>
      </c>
      <c r="L20" s="6">
        <f t="shared" si="17"/>
        <v>0</v>
      </c>
      <c r="M20" s="6">
        <f t="shared" si="17"/>
        <v>0</v>
      </c>
      <c r="N20" s="6">
        <f t="shared" si="17"/>
        <v>0</v>
      </c>
      <c r="O20" s="6">
        <f t="shared" si="17"/>
        <v>0</v>
      </c>
      <c r="P20" s="6">
        <f t="shared" si="17"/>
        <v>0</v>
      </c>
      <c r="Q20" s="6">
        <f t="shared" si="17"/>
        <v>0</v>
      </c>
      <c r="R20" s="4">
        <f t="shared" si="1"/>
        <v>51636</v>
      </c>
    </row>
    <row r="21" spans="1:18" ht="18" customHeight="1">
      <c r="A21" s="45">
        <v>5</v>
      </c>
      <c r="B21" s="45" t="s">
        <v>1252</v>
      </c>
      <c r="C21" s="5" t="s">
        <v>1247</v>
      </c>
      <c r="D21" s="5">
        <f t="shared" ref="D21:D25" si="18">ROUND((E21*4+F21*6+G21*8)/12,0)</f>
        <v>8930</v>
      </c>
      <c r="E21" s="5">
        <v>156</v>
      </c>
      <c r="F21" s="5">
        <v>6876</v>
      </c>
      <c r="G21" s="5">
        <v>8160</v>
      </c>
      <c r="H21" s="5">
        <f t="shared" ref="H21:H25" si="19">ROUND((I21*2+J21*3+K21*4)/12,0)</f>
        <v>3973</v>
      </c>
      <c r="I21" s="5">
        <v>0</v>
      </c>
      <c r="J21" s="5">
        <v>516</v>
      </c>
      <c r="K21" s="5">
        <v>11532</v>
      </c>
      <c r="L21" s="5">
        <f t="shared" ref="L21:L25" si="20">ROUND(M21*6/12,0)</f>
        <v>0</v>
      </c>
      <c r="M21" s="5">
        <v>0</v>
      </c>
      <c r="N21" s="5">
        <f t="shared" ref="N21:N25" si="21">ROUND(O21*2/12,0)</f>
        <v>0</v>
      </c>
      <c r="O21" s="5">
        <v>0</v>
      </c>
      <c r="P21" s="5">
        <f t="shared" ref="P21:P25" si="22">ROUND(Q21*2/12,0)</f>
        <v>0</v>
      </c>
      <c r="Q21" s="5">
        <v>0</v>
      </c>
      <c r="R21" s="8">
        <f t="shared" si="1"/>
        <v>12903</v>
      </c>
    </row>
    <row r="22" spans="1:18" ht="18" customHeight="1">
      <c r="A22" s="45"/>
      <c r="B22" s="45"/>
      <c r="C22" s="5" t="s">
        <v>1248</v>
      </c>
      <c r="D22" s="5">
        <f t="shared" si="18"/>
        <v>1636</v>
      </c>
      <c r="E22" s="5">
        <v>0</v>
      </c>
      <c r="F22" s="5">
        <v>1172</v>
      </c>
      <c r="G22" s="5">
        <v>1575</v>
      </c>
      <c r="H22" s="5">
        <f t="shared" si="19"/>
        <v>12</v>
      </c>
      <c r="I22" s="5">
        <v>0</v>
      </c>
      <c r="J22" s="5">
        <v>0</v>
      </c>
      <c r="K22" s="5">
        <v>35</v>
      </c>
      <c r="L22" s="5">
        <f t="shared" si="20"/>
        <v>0</v>
      </c>
      <c r="M22" s="5">
        <v>0</v>
      </c>
      <c r="N22" s="5">
        <f t="shared" si="21"/>
        <v>0</v>
      </c>
      <c r="O22" s="5">
        <v>0</v>
      </c>
      <c r="P22" s="5">
        <f t="shared" si="22"/>
        <v>0</v>
      </c>
      <c r="Q22" s="5">
        <v>0</v>
      </c>
      <c r="R22" s="8">
        <f t="shared" si="1"/>
        <v>1648</v>
      </c>
    </row>
    <row r="23" spans="1:18" ht="18" customHeight="1">
      <c r="A23" s="45"/>
      <c r="B23" s="45"/>
      <c r="C23" s="6" t="s">
        <v>14</v>
      </c>
      <c r="D23" s="6">
        <f t="shared" ref="D23:Q23" si="23">D21+D22</f>
        <v>10566</v>
      </c>
      <c r="E23" s="6">
        <f t="shared" si="23"/>
        <v>156</v>
      </c>
      <c r="F23" s="6">
        <f t="shared" si="23"/>
        <v>8048</v>
      </c>
      <c r="G23" s="6">
        <f t="shared" si="23"/>
        <v>9735</v>
      </c>
      <c r="H23" s="6">
        <f t="shared" si="23"/>
        <v>3985</v>
      </c>
      <c r="I23" s="6">
        <f t="shared" si="23"/>
        <v>0</v>
      </c>
      <c r="J23" s="6">
        <f t="shared" si="23"/>
        <v>516</v>
      </c>
      <c r="K23" s="6">
        <f t="shared" si="23"/>
        <v>11567</v>
      </c>
      <c r="L23" s="6">
        <f t="shared" si="23"/>
        <v>0</v>
      </c>
      <c r="M23" s="6">
        <f t="shared" si="23"/>
        <v>0</v>
      </c>
      <c r="N23" s="6">
        <f t="shared" si="23"/>
        <v>0</v>
      </c>
      <c r="O23" s="6">
        <f t="shared" si="23"/>
        <v>0</v>
      </c>
      <c r="P23" s="6">
        <f t="shared" si="23"/>
        <v>0</v>
      </c>
      <c r="Q23" s="6">
        <f t="shared" si="23"/>
        <v>0</v>
      </c>
      <c r="R23" s="4">
        <f t="shared" si="1"/>
        <v>14551</v>
      </c>
    </row>
    <row r="24" spans="1:18" ht="18" customHeight="1">
      <c r="A24" s="45">
        <v>6</v>
      </c>
      <c r="B24" s="46" t="s">
        <v>1253</v>
      </c>
      <c r="C24" s="5" t="s">
        <v>1247</v>
      </c>
      <c r="D24" s="5">
        <f t="shared" si="18"/>
        <v>9334</v>
      </c>
      <c r="E24" s="5">
        <v>744</v>
      </c>
      <c r="F24" s="5">
        <v>11995</v>
      </c>
      <c r="G24" s="5">
        <v>4632</v>
      </c>
      <c r="H24" s="5">
        <f t="shared" si="19"/>
        <v>14515</v>
      </c>
      <c r="I24" s="5">
        <v>0</v>
      </c>
      <c r="J24" s="5">
        <v>3660</v>
      </c>
      <c r="K24" s="5">
        <v>40800</v>
      </c>
      <c r="L24" s="5">
        <f t="shared" si="20"/>
        <v>0</v>
      </c>
      <c r="M24" s="5">
        <v>0</v>
      </c>
      <c r="N24" s="5">
        <f t="shared" si="21"/>
        <v>0</v>
      </c>
      <c r="O24" s="5">
        <v>0</v>
      </c>
      <c r="P24" s="5">
        <f t="shared" si="22"/>
        <v>0</v>
      </c>
      <c r="Q24" s="5">
        <v>0</v>
      </c>
      <c r="R24" s="8">
        <f t="shared" si="1"/>
        <v>23849</v>
      </c>
    </row>
    <row r="25" spans="1:18" ht="18" customHeight="1">
      <c r="A25" s="45"/>
      <c r="B25" s="45"/>
      <c r="C25" s="5" t="s">
        <v>1248</v>
      </c>
      <c r="D25" s="5">
        <f t="shared" si="18"/>
        <v>880</v>
      </c>
      <c r="E25" s="5">
        <v>0</v>
      </c>
      <c r="F25" s="5">
        <v>699</v>
      </c>
      <c r="G25" s="5">
        <v>795</v>
      </c>
      <c r="H25" s="5">
        <f t="shared" si="19"/>
        <v>807</v>
      </c>
      <c r="I25" s="5">
        <v>0</v>
      </c>
      <c r="J25" s="5">
        <v>0</v>
      </c>
      <c r="K25" s="5">
        <v>2421</v>
      </c>
      <c r="L25" s="5">
        <f t="shared" si="20"/>
        <v>0</v>
      </c>
      <c r="M25" s="5">
        <v>0</v>
      </c>
      <c r="N25" s="5">
        <f t="shared" si="21"/>
        <v>0</v>
      </c>
      <c r="O25" s="5">
        <v>0</v>
      </c>
      <c r="P25" s="5">
        <f t="shared" si="22"/>
        <v>0</v>
      </c>
      <c r="Q25" s="5">
        <v>0</v>
      </c>
      <c r="R25" s="8">
        <f t="shared" si="1"/>
        <v>1687</v>
      </c>
    </row>
    <row r="26" spans="1:18" ht="18" customHeight="1">
      <c r="A26" s="45"/>
      <c r="B26" s="45"/>
      <c r="C26" s="6" t="s">
        <v>14</v>
      </c>
      <c r="D26" s="6">
        <f t="shared" ref="D26:Q26" si="24">D24+D25</f>
        <v>10214</v>
      </c>
      <c r="E26" s="6">
        <f t="shared" si="24"/>
        <v>744</v>
      </c>
      <c r="F26" s="6">
        <f t="shared" si="24"/>
        <v>12694</v>
      </c>
      <c r="G26" s="6">
        <f t="shared" si="24"/>
        <v>5427</v>
      </c>
      <c r="H26" s="6">
        <f t="shared" si="24"/>
        <v>15322</v>
      </c>
      <c r="I26" s="6">
        <f t="shared" si="24"/>
        <v>0</v>
      </c>
      <c r="J26" s="6">
        <f t="shared" si="24"/>
        <v>3660</v>
      </c>
      <c r="K26" s="6">
        <f t="shared" si="24"/>
        <v>43221</v>
      </c>
      <c r="L26" s="6">
        <f t="shared" si="24"/>
        <v>0</v>
      </c>
      <c r="M26" s="6">
        <f t="shared" si="24"/>
        <v>0</v>
      </c>
      <c r="N26" s="6">
        <f t="shared" si="24"/>
        <v>0</v>
      </c>
      <c r="O26" s="6">
        <f t="shared" si="24"/>
        <v>0</v>
      </c>
      <c r="P26" s="6">
        <f t="shared" si="24"/>
        <v>0</v>
      </c>
      <c r="Q26" s="6">
        <f t="shared" si="24"/>
        <v>0</v>
      </c>
      <c r="R26" s="4">
        <f t="shared" si="1"/>
        <v>25536</v>
      </c>
    </row>
    <row r="27" spans="1:18" ht="18" customHeight="1">
      <c r="A27" s="45">
        <v>7</v>
      </c>
      <c r="B27" s="46" t="s">
        <v>1254</v>
      </c>
      <c r="C27" s="5" t="s">
        <v>1247</v>
      </c>
      <c r="D27" s="5">
        <f t="shared" ref="D27:D31" si="25">ROUND((E27*4+F27*6+G27*8)/12,0)</f>
        <v>13808</v>
      </c>
      <c r="E27" s="5">
        <v>36</v>
      </c>
      <c r="F27" s="5">
        <v>3288</v>
      </c>
      <c r="G27" s="5">
        <v>18228</v>
      </c>
      <c r="H27" s="5">
        <f t="shared" ref="H27:H31" si="26">ROUND((I27*2+J27*3+K27*4)/12,0)</f>
        <v>3268</v>
      </c>
      <c r="I27" s="5">
        <v>0</v>
      </c>
      <c r="J27" s="5">
        <v>0</v>
      </c>
      <c r="K27" s="5">
        <v>9804</v>
      </c>
      <c r="L27" s="5">
        <f t="shared" ref="L27:L31" si="27">ROUND(M27*6/12,0)</f>
        <v>0</v>
      </c>
      <c r="M27" s="5">
        <v>0</v>
      </c>
      <c r="N27" s="5">
        <f t="shared" ref="N27:N31" si="28">ROUND(O27*2/12,0)</f>
        <v>0</v>
      </c>
      <c r="O27" s="5">
        <v>0</v>
      </c>
      <c r="P27" s="5">
        <f t="shared" ref="P27:P31" si="29">ROUND(Q27*2/12,0)</f>
        <v>0</v>
      </c>
      <c r="Q27" s="5">
        <v>0</v>
      </c>
      <c r="R27" s="8">
        <f t="shared" si="1"/>
        <v>17076</v>
      </c>
    </row>
    <row r="28" spans="1:18" ht="18" customHeight="1">
      <c r="A28" s="45"/>
      <c r="B28" s="45"/>
      <c r="C28" s="5" t="s">
        <v>1248</v>
      </c>
      <c r="D28" s="5">
        <f t="shared" si="25"/>
        <v>709</v>
      </c>
      <c r="E28" s="5">
        <v>0</v>
      </c>
      <c r="F28" s="5">
        <v>50</v>
      </c>
      <c r="G28" s="5">
        <v>1026</v>
      </c>
      <c r="H28" s="5">
        <f t="shared" si="26"/>
        <v>0</v>
      </c>
      <c r="I28" s="5">
        <v>0</v>
      </c>
      <c r="J28" s="5">
        <v>0</v>
      </c>
      <c r="K28" s="5">
        <v>0</v>
      </c>
      <c r="L28" s="5">
        <f t="shared" si="27"/>
        <v>0</v>
      </c>
      <c r="M28" s="5">
        <v>0</v>
      </c>
      <c r="N28" s="5">
        <f t="shared" si="28"/>
        <v>0</v>
      </c>
      <c r="O28" s="5">
        <v>0</v>
      </c>
      <c r="P28" s="5">
        <f t="shared" si="29"/>
        <v>0</v>
      </c>
      <c r="Q28" s="5">
        <v>0</v>
      </c>
      <c r="R28" s="8">
        <f t="shared" si="1"/>
        <v>709</v>
      </c>
    </row>
    <row r="29" spans="1:18" ht="18" customHeight="1">
      <c r="A29" s="45"/>
      <c r="B29" s="45"/>
      <c r="C29" s="6" t="s">
        <v>14</v>
      </c>
      <c r="D29" s="6">
        <f t="shared" ref="D29:Q29" si="30">D27+D28</f>
        <v>14517</v>
      </c>
      <c r="E29" s="6">
        <f t="shared" si="30"/>
        <v>36</v>
      </c>
      <c r="F29" s="6">
        <f t="shared" si="30"/>
        <v>3338</v>
      </c>
      <c r="G29" s="6">
        <f t="shared" si="30"/>
        <v>19254</v>
      </c>
      <c r="H29" s="6">
        <f t="shared" si="30"/>
        <v>3268</v>
      </c>
      <c r="I29" s="6">
        <f t="shared" si="30"/>
        <v>0</v>
      </c>
      <c r="J29" s="6">
        <f t="shared" si="30"/>
        <v>0</v>
      </c>
      <c r="K29" s="6">
        <f t="shared" si="30"/>
        <v>9804</v>
      </c>
      <c r="L29" s="6">
        <f t="shared" si="30"/>
        <v>0</v>
      </c>
      <c r="M29" s="6">
        <f t="shared" si="30"/>
        <v>0</v>
      </c>
      <c r="N29" s="6">
        <f t="shared" si="30"/>
        <v>0</v>
      </c>
      <c r="O29" s="6">
        <f t="shared" si="30"/>
        <v>0</v>
      </c>
      <c r="P29" s="6">
        <f t="shared" si="30"/>
        <v>0</v>
      </c>
      <c r="Q29" s="6">
        <f t="shared" si="30"/>
        <v>0</v>
      </c>
      <c r="R29" s="4">
        <f t="shared" si="1"/>
        <v>17785</v>
      </c>
    </row>
    <row r="30" spans="1:18" ht="18" customHeight="1">
      <c r="A30" s="45">
        <v>8</v>
      </c>
      <c r="B30" s="45" t="s">
        <v>1255</v>
      </c>
      <c r="C30" s="5" t="s">
        <v>1247</v>
      </c>
      <c r="D30" s="5">
        <f t="shared" si="25"/>
        <v>11210</v>
      </c>
      <c r="E30" s="5">
        <v>612</v>
      </c>
      <c r="F30" s="5">
        <v>15564</v>
      </c>
      <c r="G30" s="5">
        <v>4836</v>
      </c>
      <c r="H30" s="5">
        <f t="shared" si="26"/>
        <v>2591</v>
      </c>
      <c r="I30" s="5">
        <v>0</v>
      </c>
      <c r="J30" s="5">
        <v>2268</v>
      </c>
      <c r="K30" s="5">
        <v>6072</v>
      </c>
      <c r="L30" s="5">
        <f t="shared" si="27"/>
        <v>0</v>
      </c>
      <c r="M30" s="5">
        <v>0</v>
      </c>
      <c r="N30" s="5">
        <f t="shared" si="28"/>
        <v>0</v>
      </c>
      <c r="O30" s="5">
        <v>0</v>
      </c>
      <c r="P30" s="5">
        <f t="shared" si="29"/>
        <v>0</v>
      </c>
      <c r="Q30" s="5">
        <v>0</v>
      </c>
      <c r="R30" s="8">
        <f t="shared" si="1"/>
        <v>13801</v>
      </c>
    </row>
    <row r="31" spans="1:18" ht="18" customHeight="1">
      <c r="A31" s="45"/>
      <c r="B31" s="45"/>
      <c r="C31" s="5" t="s">
        <v>1248</v>
      </c>
      <c r="D31" s="5">
        <f t="shared" si="25"/>
        <v>1976</v>
      </c>
      <c r="E31" s="5">
        <v>272</v>
      </c>
      <c r="F31" s="5">
        <v>2166</v>
      </c>
      <c r="G31" s="5">
        <v>1204</v>
      </c>
      <c r="H31" s="5">
        <f t="shared" si="26"/>
        <v>25</v>
      </c>
      <c r="I31" s="5">
        <v>0</v>
      </c>
      <c r="J31" s="5">
        <v>0</v>
      </c>
      <c r="K31" s="5">
        <v>75</v>
      </c>
      <c r="L31" s="5">
        <f t="shared" si="27"/>
        <v>0</v>
      </c>
      <c r="M31" s="5">
        <v>0</v>
      </c>
      <c r="N31" s="5">
        <f t="shared" si="28"/>
        <v>0</v>
      </c>
      <c r="O31" s="5">
        <v>0</v>
      </c>
      <c r="P31" s="5">
        <f t="shared" si="29"/>
        <v>0</v>
      </c>
      <c r="Q31" s="5">
        <v>0</v>
      </c>
      <c r="R31" s="8">
        <f t="shared" si="1"/>
        <v>2001</v>
      </c>
    </row>
    <row r="32" spans="1:18" ht="18" customHeight="1">
      <c r="A32" s="45"/>
      <c r="B32" s="45"/>
      <c r="C32" s="6" t="s">
        <v>14</v>
      </c>
      <c r="D32" s="6">
        <f t="shared" ref="D32:Q32" si="31">D30+D31</f>
        <v>13186</v>
      </c>
      <c r="E32" s="6">
        <f t="shared" si="31"/>
        <v>884</v>
      </c>
      <c r="F32" s="6">
        <f t="shared" si="31"/>
        <v>17730</v>
      </c>
      <c r="G32" s="6">
        <f t="shared" si="31"/>
        <v>6040</v>
      </c>
      <c r="H32" s="6">
        <f t="shared" si="31"/>
        <v>2616</v>
      </c>
      <c r="I32" s="6">
        <f t="shared" si="31"/>
        <v>0</v>
      </c>
      <c r="J32" s="6">
        <f t="shared" si="31"/>
        <v>2268</v>
      </c>
      <c r="K32" s="6">
        <f t="shared" si="31"/>
        <v>6147</v>
      </c>
      <c r="L32" s="6">
        <f t="shared" si="31"/>
        <v>0</v>
      </c>
      <c r="M32" s="6">
        <f t="shared" si="31"/>
        <v>0</v>
      </c>
      <c r="N32" s="6">
        <f t="shared" si="31"/>
        <v>0</v>
      </c>
      <c r="O32" s="6">
        <f t="shared" si="31"/>
        <v>0</v>
      </c>
      <c r="P32" s="6">
        <f t="shared" si="31"/>
        <v>0</v>
      </c>
      <c r="Q32" s="6">
        <f t="shared" si="31"/>
        <v>0</v>
      </c>
      <c r="R32" s="4">
        <f t="shared" si="1"/>
        <v>15802</v>
      </c>
    </row>
    <row r="33" spans="1:18" ht="18" customHeight="1">
      <c r="A33" s="45">
        <v>9</v>
      </c>
      <c r="B33" s="45" t="s">
        <v>1256</v>
      </c>
      <c r="C33" s="5" t="s">
        <v>1247</v>
      </c>
      <c r="D33" s="5">
        <f t="shared" ref="D33:D37" si="32">ROUND((E33*4+F33*6+G33*8)/12,0)</f>
        <v>31208</v>
      </c>
      <c r="E33" s="5">
        <v>282</v>
      </c>
      <c r="F33" s="5">
        <v>29172</v>
      </c>
      <c r="G33" s="5">
        <v>24792</v>
      </c>
      <c r="H33" s="5">
        <f t="shared" ref="H33:H37" si="33">ROUND((I33*2+J33*3+K33*4)/12,0)</f>
        <v>6217</v>
      </c>
      <c r="I33" s="5">
        <v>0</v>
      </c>
      <c r="J33" s="5">
        <v>372</v>
      </c>
      <c r="K33" s="5">
        <v>18372</v>
      </c>
      <c r="L33" s="5">
        <f t="shared" ref="L33:L37" si="34">ROUND(M33*6/12,0)</f>
        <v>0</v>
      </c>
      <c r="M33" s="5">
        <v>0</v>
      </c>
      <c r="N33" s="5">
        <f t="shared" ref="N33:N37" si="35">ROUND(O33*2/12,0)</f>
        <v>0</v>
      </c>
      <c r="O33" s="5">
        <v>0</v>
      </c>
      <c r="P33" s="5">
        <f t="shared" ref="P33:P37" si="36">ROUND(Q33*2/12,0)</f>
        <v>0</v>
      </c>
      <c r="Q33" s="5">
        <v>0</v>
      </c>
      <c r="R33" s="8">
        <f t="shared" si="1"/>
        <v>37425</v>
      </c>
    </row>
    <row r="34" spans="1:18" ht="18" customHeight="1">
      <c r="A34" s="45"/>
      <c r="B34" s="45"/>
      <c r="C34" s="5" t="s">
        <v>1248</v>
      </c>
      <c r="D34" s="5">
        <f t="shared" si="32"/>
        <v>5840</v>
      </c>
      <c r="E34" s="5">
        <v>0</v>
      </c>
      <c r="F34" s="5">
        <v>2731</v>
      </c>
      <c r="G34" s="5">
        <v>6711</v>
      </c>
      <c r="H34" s="5">
        <f t="shared" si="33"/>
        <v>0</v>
      </c>
      <c r="I34" s="5">
        <v>0</v>
      </c>
      <c r="J34" s="5">
        <v>0</v>
      </c>
      <c r="K34" s="5">
        <v>0</v>
      </c>
      <c r="L34" s="5">
        <f t="shared" si="34"/>
        <v>0</v>
      </c>
      <c r="M34" s="5">
        <v>0</v>
      </c>
      <c r="N34" s="5">
        <f t="shared" si="35"/>
        <v>0</v>
      </c>
      <c r="O34" s="5">
        <v>0</v>
      </c>
      <c r="P34" s="5">
        <f t="shared" si="36"/>
        <v>0</v>
      </c>
      <c r="Q34" s="5">
        <v>0</v>
      </c>
      <c r="R34" s="8">
        <f t="shared" si="1"/>
        <v>5840</v>
      </c>
    </row>
    <row r="35" spans="1:18" ht="18" customHeight="1">
      <c r="A35" s="45"/>
      <c r="B35" s="45"/>
      <c r="C35" s="6" t="s">
        <v>14</v>
      </c>
      <c r="D35" s="6">
        <f t="shared" ref="D35:Q35" si="37">D33+D34</f>
        <v>37048</v>
      </c>
      <c r="E35" s="6">
        <f t="shared" si="37"/>
        <v>282</v>
      </c>
      <c r="F35" s="6">
        <f t="shared" si="37"/>
        <v>31903</v>
      </c>
      <c r="G35" s="6">
        <f t="shared" si="37"/>
        <v>31503</v>
      </c>
      <c r="H35" s="6">
        <f t="shared" si="37"/>
        <v>6217</v>
      </c>
      <c r="I35" s="6">
        <f t="shared" si="37"/>
        <v>0</v>
      </c>
      <c r="J35" s="6">
        <f t="shared" si="37"/>
        <v>372</v>
      </c>
      <c r="K35" s="6">
        <f t="shared" si="37"/>
        <v>18372</v>
      </c>
      <c r="L35" s="6">
        <f t="shared" si="37"/>
        <v>0</v>
      </c>
      <c r="M35" s="6">
        <f t="shared" si="37"/>
        <v>0</v>
      </c>
      <c r="N35" s="6">
        <f t="shared" si="37"/>
        <v>0</v>
      </c>
      <c r="O35" s="6">
        <f t="shared" si="37"/>
        <v>0</v>
      </c>
      <c r="P35" s="6">
        <f t="shared" si="37"/>
        <v>0</v>
      </c>
      <c r="Q35" s="6">
        <f t="shared" si="37"/>
        <v>0</v>
      </c>
      <c r="R35" s="4">
        <f t="shared" si="1"/>
        <v>43265</v>
      </c>
    </row>
    <row r="36" spans="1:18" ht="18" customHeight="1">
      <c r="A36" s="45">
        <v>10</v>
      </c>
      <c r="B36" s="45" t="s">
        <v>1257</v>
      </c>
      <c r="C36" s="5" t="s">
        <v>1247</v>
      </c>
      <c r="D36" s="5">
        <f t="shared" si="32"/>
        <v>29437</v>
      </c>
      <c r="E36" s="5">
        <v>1152</v>
      </c>
      <c r="F36" s="5">
        <v>7440</v>
      </c>
      <c r="G36" s="5">
        <v>38000</v>
      </c>
      <c r="H36" s="5">
        <f t="shared" si="33"/>
        <v>2420</v>
      </c>
      <c r="I36" s="5">
        <v>0</v>
      </c>
      <c r="J36" s="5">
        <v>0</v>
      </c>
      <c r="K36" s="5">
        <v>7260</v>
      </c>
      <c r="L36" s="5">
        <f t="shared" si="34"/>
        <v>0</v>
      </c>
      <c r="M36" s="5">
        <v>0</v>
      </c>
      <c r="N36" s="5">
        <f t="shared" si="35"/>
        <v>0</v>
      </c>
      <c r="O36" s="5">
        <v>0</v>
      </c>
      <c r="P36" s="5">
        <f t="shared" si="36"/>
        <v>0</v>
      </c>
      <c r="Q36" s="5">
        <v>0</v>
      </c>
      <c r="R36" s="8">
        <f t="shared" si="1"/>
        <v>31857</v>
      </c>
    </row>
    <row r="37" spans="1:18" ht="18" customHeight="1">
      <c r="A37" s="45"/>
      <c r="B37" s="45"/>
      <c r="C37" s="5" t="s">
        <v>1248</v>
      </c>
      <c r="D37" s="5">
        <f t="shared" si="32"/>
        <v>3025</v>
      </c>
      <c r="E37" s="5">
        <v>0</v>
      </c>
      <c r="F37" s="5">
        <v>517</v>
      </c>
      <c r="G37" s="5">
        <v>4149</v>
      </c>
      <c r="H37" s="5">
        <f t="shared" si="33"/>
        <v>230</v>
      </c>
      <c r="I37" s="5">
        <v>0</v>
      </c>
      <c r="J37" s="5">
        <v>217</v>
      </c>
      <c r="K37" s="5">
        <v>528</v>
      </c>
      <c r="L37" s="5">
        <f t="shared" si="34"/>
        <v>0</v>
      </c>
      <c r="M37" s="5">
        <v>0</v>
      </c>
      <c r="N37" s="5">
        <f t="shared" si="35"/>
        <v>0</v>
      </c>
      <c r="O37" s="5">
        <v>0</v>
      </c>
      <c r="P37" s="5">
        <f t="shared" si="36"/>
        <v>0</v>
      </c>
      <c r="Q37" s="5">
        <v>0</v>
      </c>
      <c r="R37" s="8">
        <f t="shared" si="1"/>
        <v>3255</v>
      </c>
    </row>
    <row r="38" spans="1:18" ht="18" customHeight="1">
      <c r="A38" s="45"/>
      <c r="B38" s="45"/>
      <c r="C38" s="6" t="s">
        <v>14</v>
      </c>
      <c r="D38" s="6">
        <f t="shared" ref="D38:Q38" si="38">D36+D37</f>
        <v>32462</v>
      </c>
      <c r="E38" s="6">
        <f t="shared" si="38"/>
        <v>1152</v>
      </c>
      <c r="F38" s="6">
        <f t="shared" si="38"/>
        <v>7957</v>
      </c>
      <c r="G38" s="6">
        <f t="shared" si="38"/>
        <v>42149</v>
      </c>
      <c r="H38" s="6">
        <f t="shared" si="38"/>
        <v>2650</v>
      </c>
      <c r="I38" s="6">
        <f t="shared" si="38"/>
        <v>0</v>
      </c>
      <c r="J38" s="6">
        <f t="shared" si="38"/>
        <v>217</v>
      </c>
      <c r="K38" s="6">
        <f t="shared" si="38"/>
        <v>7788</v>
      </c>
      <c r="L38" s="6">
        <f t="shared" si="38"/>
        <v>0</v>
      </c>
      <c r="M38" s="6">
        <f t="shared" si="38"/>
        <v>0</v>
      </c>
      <c r="N38" s="6">
        <f t="shared" si="38"/>
        <v>0</v>
      </c>
      <c r="O38" s="6">
        <f t="shared" si="38"/>
        <v>0</v>
      </c>
      <c r="P38" s="6">
        <f t="shared" si="38"/>
        <v>0</v>
      </c>
      <c r="Q38" s="6">
        <f t="shared" si="38"/>
        <v>0</v>
      </c>
      <c r="R38" s="4">
        <f t="shared" si="1"/>
        <v>35112</v>
      </c>
    </row>
    <row r="39" spans="1:18" ht="18" customHeight="1">
      <c r="A39" s="45">
        <v>11</v>
      </c>
      <c r="B39" s="45" t="s">
        <v>1258</v>
      </c>
      <c r="C39" s="5" t="s">
        <v>1247</v>
      </c>
      <c r="D39" s="5">
        <f t="shared" ref="D39:D43" si="39">ROUND((E39*4+F39*6+G39*8)/12,0)</f>
        <v>64016</v>
      </c>
      <c r="E39" s="5">
        <v>7332</v>
      </c>
      <c r="F39" s="5">
        <v>54432</v>
      </c>
      <c r="G39" s="5">
        <v>51534</v>
      </c>
      <c r="H39" s="5">
        <f t="shared" ref="H39:H43" si="40">ROUND((I39*2+J39*3+K39*4)/12,0)</f>
        <v>21305</v>
      </c>
      <c r="I39" s="5">
        <v>0</v>
      </c>
      <c r="J39" s="5">
        <v>4020</v>
      </c>
      <c r="K39" s="5">
        <v>60900</v>
      </c>
      <c r="L39" s="5">
        <f t="shared" ref="L39:L43" si="41">ROUND(M39*6/12,0)</f>
        <v>0</v>
      </c>
      <c r="M39" s="5">
        <v>0</v>
      </c>
      <c r="N39" s="5">
        <f t="shared" ref="N39:N43" si="42">ROUND(O39*2/12,0)</f>
        <v>0</v>
      </c>
      <c r="O39" s="5">
        <v>0</v>
      </c>
      <c r="P39" s="5">
        <f t="shared" ref="P39:P43" si="43">ROUND(Q39*2/12,0)</f>
        <v>0</v>
      </c>
      <c r="Q39" s="5">
        <v>0</v>
      </c>
      <c r="R39" s="8">
        <f t="shared" si="1"/>
        <v>85321</v>
      </c>
    </row>
    <row r="40" spans="1:18" ht="18" customHeight="1">
      <c r="A40" s="45"/>
      <c r="B40" s="45"/>
      <c r="C40" s="5" t="s">
        <v>1248</v>
      </c>
      <c r="D40" s="5">
        <f t="shared" si="39"/>
        <v>2806</v>
      </c>
      <c r="E40" s="5">
        <v>571</v>
      </c>
      <c r="F40" s="5">
        <v>1248</v>
      </c>
      <c r="G40" s="5">
        <v>2988</v>
      </c>
      <c r="H40" s="5">
        <f t="shared" si="40"/>
        <v>1245</v>
      </c>
      <c r="I40" s="5">
        <v>0</v>
      </c>
      <c r="J40" s="5">
        <v>438</v>
      </c>
      <c r="K40" s="5">
        <v>3407</v>
      </c>
      <c r="L40" s="5">
        <f t="shared" si="41"/>
        <v>0</v>
      </c>
      <c r="M40" s="5">
        <v>0</v>
      </c>
      <c r="N40" s="5">
        <f t="shared" si="42"/>
        <v>0</v>
      </c>
      <c r="O40" s="5">
        <v>0</v>
      </c>
      <c r="P40" s="5">
        <f t="shared" si="43"/>
        <v>0</v>
      </c>
      <c r="Q40" s="5">
        <v>0</v>
      </c>
      <c r="R40" s="8">
        <f t="shared" si="1"/>
        <v>4051</v>
      </c>
    </row>
    <row r="41" spans="1:18" ht="18" customHeight="1">
      <c r="A41" s="45"/>
      <c r="B41" s="45"/>
      <c r="C41" s="6" t="s">
        <v>14</v>
      </c>
      <c r="D41" s="6">
        <f t="shared" ref="D41:Q41" si="44">D39+D40</f>
        <v>66822</v>
      </c>
      <c r="E41" s="6">
        <f t="shared" si="44"/>
        <v>7903</v>
      </c>
      <c r="F41" s="6">
        <f t="shared" si="44"/>
        <v>55680</v>
      </c>
      <c r="G41" s="6">
        <f t="shared" si="44"/>
        <v>54522</v>
      </c>
      <c r="H41" s="6">
        <f t="shared" si="44"/>
        <v>22550</v>
      </c>
      <c r="I41" s="6">
        <f t="shared" si="44"/>
        <v>0</v>
      </c>
      <c r="J41" s="6">
        <f t="shared" si="44"/>
        <v>4458</v>
      </c>
      <c r="K41" s="6">
        <f t="shared" si="44"/>
        <v>64307</v>
      </c>
      <c r="L41" s="6">
        <f t="shared" si="44"/>
        <v>0</v>
      </c>
      <c r="M41" s="6">
        <f t="shared" si="44"/>
        <v>0</v>
      </c>
      <c r="N41" s="6">
        <f t="shared" si="44"/>
        <v>0</v>
      </c>
      <c r="O41" s="6">
        <f t="shared" si="44"/>
        <v>0</v>
      </c>
      <c r="P41" s="6">
        <f t="shared" si="44"/>
        <v>0</v>
      </c>
      <c r="Q41" s="6">
        <f t="shared" si="44"/>
        <v>0</v>
      </c>
      <c r="R41" s="4">
        <f t="shared" si="1"/>
        <v>89372</v>
      </c>
    </row>
    <row r="42" spans="1:18" ht="18" customHeight="1">
      <c r="A42" s="45">
        <v>12</v>
      </c>
      <c r="B42" s="47" t="s">
        <v>1259</v>
      </c>
      <c r="C42" s="5" t="s">
        <v>1247</v>
      </c>
      <c r="D42" s="5">
        <f t="shared" si="39"/>
        <v>35716</v>
      </c>
      <c r="E42" s="5">
        <v>4238</v>
      </c>
      <c r="F42" s="5">
        <v>18606</v>
      </c>
      <c r="G42" s="5">
        <v>37500</v>
      </c>
      <c r="H42" s="5">
        <f t="shared" si="40"/>
        <v>12006</v>
      </c>
      <c r="I42" s="5">
        <v>0</v>
      </c>
      <c r="J42" s="5">
        <v>12438</v>
      </c>
      <c r="K42" s="5">
        <v>26690</v>
      </c>
      <c r="L42" s="5">
        <f t="shared" si="41"/>
        <v>0</v>
      </c>
      <c r="M42" s="5">
        <v>0</v>
      </c>
      <c r="N42" s="5">
        <f t="shared" si="42"/>
        <v>0</v>
      </c>
      <c r="O42" s="5">
        <v>0</v>
      </c>
      <c r="P42" s="5">
        <f t="shared" si="43"/>
        <v>0</v>
      </c>
      <c r="Q42" s="5">
        <v>0</v>
      </c>
      <c r="R42" s="8">
        <f t="shared" si="1"/>
        <v>47722</v>
      </c>
    </row>
    <row r="43" spans="1:18" ht="18" customHeight="1">
      <c r="A43" s="45"/>
      <c r="B43" s="48"/>
      <c r="C43" s="5" t="s">
        <v>1248</v>
      </c>
      <c r="D43" s="5">
        <f t="shared" si="39"/>
        <v>7008</v>
      </c>
      <c r="E43" s="5">
        <v>271</v>
      </c>
      <c r="F43" s="5">
        <v>5082</v>
      </c>
      <c r="G43" s="5">
        <v>6565</v>
      </c>
      <c r="H43" s="5">
        <f t="shared" si="40"/>
        <v>2754</v>
      </c>
      <c r="I43" s="5">
        <v>0</v>
      </c>
      <c r="J43" s="5">
        <v>1907</v>
      </c>
      <c r="K43" s="5">
        <v>6831</v>
      </c>
      <c r="L43" s="5">
        <f t="shared" si="41"/>
        <v>0</v>
      </c>
      <c r="M43" s="5">
        <v>0</v>
      </c>
      <c r="N43" s="5">
        <f t="shared" si="42"/>
        <v>0</v>
      </c>
      <c r="O43" s="5">
        <v>0</v>
      </c>
      <c r="P43" s="5">
        <f t="shared" si="43"/>
        <v>0</v>
      </c>
      <c r="Q43" s="5">
        <v>0</v>
      </c>
      <c r="R43" s="8">
        <f t="shared" si="1"/>
        <v>9762</v>
      </c>
    </row>
    <row r="44" spans="1:18" ht="18" customHeight="1">
      <c r="A44" s="45"/>
      <c r="B44" s="48"/>
      <c r="C44" s="6" t="s">
        <v>14</v>
      </c>
      <c r="D44" s="6">
        <f t="shared" ref="D44:Q44" si="45">D42+D43</f>
        <v>42724</v>
      </c>
      <c r="E44" s="6">
        <f t="shared" si="45"/>
        <v>4509</v>
      </c>
      <c r="F44" s="6">
        <f t="shared" si="45"/>
        <v>23688</v>
      </c>
      <c r="G44" s="6">
        <f t="shared" si="45"/>
        <v>44065</v>
      </c>
      <c r="H44" s="6">
        <f t="shared" si="45"/>
        <v>14760</v>
      </c>
      <c r="I44" s="6">
        <f t="shared" si="45"/>
        <v>0</v>
      </c>
      <c r="J44" s="6">
        <f t="shared" si="45"/>
        <v>14345</v>
      </c>
      <c r="K44" s="6">
        <f t="shared" si="45"/>
        <v>33521</v>
      </c>
      <c r="L44" s="6">
        <f t="shared" si="45"/>
        <v>0</v>
      </c>
      <c r="M44" s="6">
        <f t="shared" si="45"/>
        <v>0</v>
      </c>
      <c r="N44" s="6">
        <f t="shared" si="45"/>
        <v>0</v>
      </c>
      <c r="O44" s="6">
        <f t="shared" si="45"/>
        <v>0</v>
      </c>
      <c r="P44" s="6">
        <f t="shared" si="45"/>
        <v>0</v>
      </c>
      <c r="Q44" s="6">
        <f t="shared" si="45"/>
        <v>0</v>
      </c>
      <c r="R44" s="4">
        <f t="shared" si="1"/>
        <v>57484</v>
      </c>
    </row>
    <row r="45" spans="1:18" ht="18" customHeight="1">
      <c r="A45" s="45">
        <v>13</v>
      </c>
      <c r="B45" s="45" t="s">
        <v>1260</v>
      </c>
      <c r="C45" s="5" t="s">
        <v>1247</v>
      </c>
      <c r="D45" s="5">
        <f t="shared" ref="D45:D49" si="46">ROUND((E45*4+F45*6+G45*8)/12,0)</f>
        <v>9852</v>
      </c>
      <c r="E45" s="5">
        <v>528</v>
      </c>
      <c r="F45" s="5">
        <v>2088</v>
      </c>
      <c r="G45" s="5">
        <v>12948</v>
      </c>
      <c r="H45" s="5">
        <f t="shared" ref="H45:H49" si="47">ROUND((I45*2+J45*3+K45*4)/12,0)</f>
        <v>2244</v>
      </c>
      <c r="I45" s="5">
        <v>0</v>
      </c>
      <c r="J45" s="5">
        <v>2544</v>
      </c>
      <c r="K45" s="5">
        <v>4824</v>
      </c>
      <c r="L45" s="5">
        <f t="shared" ref="L45:L49" si="48">ROUND(M45*6/12,0)</f>
        <v>0</v>
      </c>
      <c r="M45" s="5">
        <v>0</v>
      </c>
      <c r="N45" s="5">
        <f t="shared" ref="N45:N49" si="49">ROUND(O45*2/12,0)</f>
        <v>0</v>
      </c>
      <c r="O45" s="5">
        <v>0</v>
      </c>
      <c r="P45" s="5">
        <f t="shared" ref="P45:P49" si="50">ROUND(Q45*2/12,0)</f>
        <v>0</v>
      </c>
      <c r="Q45" s="5">
        <v>0</v>
      </c>
      <c r="R45" s="8">
        <f t="shared" si="1"/>
        <v>12096</v>
      </c>
    </row>
    <row r="46" spans="1:18" ht="18" customHeight="1">
      <c r="A46" s="45"/>
      <c r="B46" s="45"/>
      <c r="C46" s="5" t="s">
        <v>1248</v>
      </c>
      <c r="D46" s="5">
        <f t="shared" si="46"/>
        <v>321</v>
      </c>
      <c r="E46" s="5">
        <v>0</v>
      </c>
      <c r="F46" s="5">
        <v>36</v>
      </c>
      <c r="G46" s="5">
        <v>455</v>
      </c>
      <c r="H46" s="5">
        <f t="shared" si="47"/>
        <v>73</v>
      </c>
      <c r="I46" s="5">
        <v>0</v>
      </c>
      <c r="J46" s="5">
        <v>0</v>
      </c>
      <c r="K46" s="5">
        <v>220</v>
      </c>
      <c r="L46" s="5">
        <f t="shared" si="48"/>
        <v>0</v>
      </c>
      <c r="M46" s="5">
        <v>0</v>
      </c>
      <c r="N46" s="5">
        <f t="shared" si="49"/>
        <v>0</v>
      </c>
      <c r="O46" s="5">
        <v>0</v>
      </c>
      <c r="P46" s="5">
        <f t="shared" si="50"/>
        <v>0</v>
      </c>
      <c r="Q46" s="5">
        <v>0</v>
      </c>
      <c r="R46" s="8">
        <f t="shared" si="1"/>
        <v>394</v>
      </c>
    </row>
    <row r="47" spans="1:18" ht="18" customHeight="1">
      <c r="A47" s="45"/>
      <c r="B47" s="45"/>
      <c r="C47" s="6" t="s">
        <v>14</v>
      </c>
      <c r="D47" s="6">
        <f t="shared" ref="D47:Q47" si="51">D45+D46</f>
        <v>10173</v>
      </c>
      <c r="E47" s="6">
        <f t="shared" si="51"/>
        <v>528</v>
      </c>
      <c r="F47" s="6">
        <f t="shared" si="51"/>
        <v>2124</v>
      </c>
      <c r="G47" s="6">
        <f t="shared" si="51"/>
        <v>13403</v>
      </c>
      <c r="H47" s="6">
        <f t="shared" si="51"/>
        <v>2317</v>
      </c>
      <c r="I47" s="6">
        <f t="shared" si="51"/>
        <v>0</v>
      </c>
      <c r="J47" s="6">
        <f t="shared" si="51"/>
        <v>2544</v>
      </c>
      <c r="K47" s="6">
        <f t="shared" si="51"/>
        <v>5044</v>
      </c>
      <c r="L47" s="6">
        <f t="shared" si="51"/>
        <v>0</v>
      </c>
      <c r="M47" s="6">
        <f t="shared" si="51"/>
        <v>0</v>
      </c>
      <c r="N47" s="6">
        <f t="shared" si="51"/>
        <v>0</v>
      </c>
      <c r="O47" s="6">
        <f t="shared" si="51"/>
        <v>0</v>
      </c>
      <c r="P47" s="6">
        <f t="shared" si="51"/>
        <v>0</v>
      </c>
      <c r="Q47" s="6">
        <f t="shared" si="51"/>
        <v>0</v>
      </c>
      <c r="R47" s="4">
        <f t="shared" si="1"/>
        <v>12490</v>
      </c>
    </row>
    <row r="48" spans="1:18" ht="18" customHeight="1">
      <c r="A48" s="45">
        <v>14</v>
      </c>
      <c r="B48" s="45" t="s">
        <v>1261</v>
      </c>
      <c r="C48" s="5" t="s">
        <v>1247</v>
      </c>
      <c r="D48" s="5">
        <f t="shared" si="46"/>
        <v>37597</v>
      </c>
      <c r="E48" s="5">
        <v>1997</v>
      </c>
      <c r="F48" s="5">
        <v>30259</v>
      </c>
      <c r="G48" s="5">
        <v>32703</v>
      </c>
      <c r="H48" s="5">
        <f t="shared" si="47"/>
        <v>10425</v>
      </c>
      <c r="I48" s="5">
        <v>0</v>
      </c>
      <c r="J48" s="5">
        <v>3636</v>
      </c>
      <c r="K48" s="5">
        <v>28548</v>
      </c>
      <c r="L48" s="5">
        <f t="shared" si="48"/>
        <v>0</v>
      </c>
      <c r="M48" s="5">
        <v>0</v>
      </c>
      <c r="N48" s="5">
        <f t="shared" si="49"/>
        <v>0</v>
      </c>
      <c r="O48" s="5">
        <v>0</v>
      </c>
      <c r="P48" s="5">
        <f t="shared" si="50"/>
        <v>0</v>
      </c>
      <c r="Q48" s="5">
        <v>0</v>
      </c>
      <c r="R48" s="8">
        <f t="shared" si="1"/>
        <v>48022</v>
      </c>
    </row>
    <row r="49" spans="1:18" ht="18" customHeight="1">
      <c r="A49" s="45"/>
      <c r="B49" s="45"/>
      <c r="C49" s="5" t="s">
        <v>1248</v>
      </c>
      <c r="D49" s="5">
        <f t="shared" si="46"/>
        <v>2725</v>
      </c>
      <c r="E49" s="5">
        <v>78</v>
      </c>
      <c r="F49" s="5">
        <v>2740</v>
      </c>
      <c r="G49" s="5">
        <v>1994</v>
      </c>
      <c r="H49" s="5">
        <f t="shared" si="47"/>
        <v>719</v>
      </c>
      <c r="I49" s="5">
        <v>0</v>
      </c>
      <c r="J49" s="5">
        <v>545</v>
      </c>
      <c r="K49" s="5">
        <v>1747</v>
      </c>
      <c r="L49" s="5">
        <f t="shared" si="48"/>
        <v>0</v>
      </c>
      <c r="M49" s="5">
        <v>0</v>
      </c>
      <c r="N49" s="5">
        <f t="shared" si="49"/>
        <v>0</v>
      </c>
      <c r="O49" s="5">
        <v>0</v>
      </c>
      <c r="P49" s="5">
        <f t="shared" si="50"/>
        <v>0</v>
      </c>
      <c r="Q49" s="5">
        <v>0</v>
      </c>
      <c r="R49" s="8">
        <f t="shared" si="1"/>
        <v>3444</v>
      </c>
    </row>
    <row r="50" spans="1:18" ht="18" customHeight="1">
      <c r="A50" s="45"/>
      <c r="B50" s="45"/>
      <c r="C50" s="6" t="s">
        <v>14</v>
      </c>
      <c r="D50" s="6">
        <f t="shared" ref="D50:Q50" si="52">D48+D49</f>
        <v>40322</v>
      </c>
      <c r="E50" s="6">
        <f t="shared" si="52"/>
        <v>2075</v>
      </c>
      <c r="F50" s="6">
        <f t="shared" si="52"/>
        <v>32999</v>
      </c>
      <c r="G50" s="6">
        <f t="shared" si="52"/>
        <v>34697</v>
      </c>
      <c r="H50" s="6">
        <f t="shared" si="52"/>
        <v>11144</v>
      </c>
      <c r="I50" s="6">
        <f t="shared" si="52"/>
        <v>0</v>
      </c>
      <c r="J50" s="6">
        <f t="shared" si="52"/>
        <v>4181</v>
      </c>
      <c r="K50" s="6">
        <f t="shared" si="52"/>
        <v>30295</v>
      </c>
      <c r="L50" s="6">
        <f t="shared" si="52"/>
        <v>0</v>
      </c>
      <c r="M50" s="6">
        <f t="shared" si="52"/>
        <v>0</v>
      </c>
      <c r="N50" s="6">
        <f t="shared" si="52"/>
        <v>0</v>
      </c>
      <c r="O50" s="6">
        <f t="shared" si="52"/>
        <v>0</v>
      </c>
      <c r="P50" s="6">
        <f t="shared" si="52"/>
        <v>0</v>
      </c>
      <c r="Q50" s="6">
        <f t="shared" si="52"/>
        <v>0</v>
      </c>
      <c r="R50" s="4">
        <f t="shared" si="1"/>
        <v>51466</v>
      </c>
    </row>
    <row r="51" spans="1:18" ht="18" customHeight="1">
      <c r="A51" s="45">
        <v>15</v>
      </c>
      <c r="B51" s="49" t="s">
        <v>1262</v>
      </c>
      <c r="C51" s="5" t="s">
        <v>1247</v>
      </c>
      <c r="D51" s="5">
        <f t="shared" ref="D51:D55" si="53">ROUND((E51*4+F51*6+G51*8)/12,0)</f>
        <v>40558</v>
      </c>
      <c r="E51" s="5">
        <v>15681</v>
      </c>
      <c r="F51" s="5">
        <v>38215</v>
      </c>
      <c r="G51" s="5">
        <v>24335</v>
      </c>
      <c r="H51" s="5">
        <f t="shared" ref="H51:H55" si="54">ROUND((I51*2+J51*3+K51*4)/12,0)</f>
        <v>5202</v>
      </c>
      <c r="I51" s="5">
        <v>0</v>
      </c>
      <c r="J51" s="5">
        <v>732</v>
      </c>
      <c r="K51" s="5">
        <v>15057</v>
      </c>
      <c r="L51" s="5">
        <f t="shared" ref="L51:L55" si="55">ROUND(M51*6/12,0)</f>
        <v>0</v>
      </c>
      <c r="M51" s="5">
        <v>0</v>
      </c>
      <c r="N51" s="5">
        <f t="shared" ref="N51:N55" si="56">ROUND(O51*2/12,0)</f>
        <v>0</v>
      </c>
      <c r="O51" s="5">
        <v>0</v>
      </c>
      <c r="P51" s="5">
        <f t="shared" ref="P51:P55" si="57">ROUND(Q51*2/12,0)</f>
        <v>0</v>
      </c>
      <c r="Q51" s="5">
        <v>0</v>
      </c>
      <c r="R51" s="8">
        <f t="shared" si="1"/>
        <v>45760</v>
      </c>
    </row>
    <row r="52" spans="1:18" ht="18" customHeight="1">
      <c r="A52" s="45"/>
      <c r="B52" s="50"/>
      <c r="C52" s="5" t="s">
        <v>1248</v>
      </c>
      <c r="D52" s="5">
        <f t="shared" si="53"/>
        <v>6932</v>
      </c>
      <c r="E52" s="5">
        <v>125</v>
      </c>
      <c r="F52" s="5">
        <v>5684</v>
      </c>
      <c r="G52" s="5">
        <v>6072</v>
      </c>
      <c r="H52" s="5">
        <f t="shared" si="54"/>
        <v>627</v>
      </c>
      <c r="I52" s="5">
        <v>0</v>
      </c>
      <c r="J52" s="5">
        <v>544</v>
      </c>
      <c r="K52" s="5">
        <v>1472</v>
      </c>
      <c r="L52" s="5">
        <f t="shared" si="55"/>
        <v>0</v>
      </c>
      <c r="M52" s="5">
        <v>0</v>
      </c>
      <c r="N52" s="5">
        <f t="shared" si="56"/>
        <v>0</v>
      </c>
      <c r="O52" s="5">
        <v>0</v>
      </c>
      <c r="P52" s="5">
        <f t="shared" si="57"/>
        <v>0</v>
      </c>
      <c r="Q52" s="5">
        <v>0</v>
      </c>
      <c r="R52" s="8">
        <f t="shared" si="1"/>
        <v>7559</v>
      </c>
    </row>
    <row r="53" spans="1:18" ht="18" customHeight="1">
      <c r="A53" s="45"/>
      <c r="B53" s="51"/>
      <c r="C53" s="6" t="s">
        <v>14</v>
      </c>
      <c r="D53" s="6">
        <f t="shared" ref="D53:Q53" si="58">D51+D52</f>
        <v>47490</v>
      </c>
      <c r="E53" s="6">
        <f t="shared" si="58"/>
        <v>15806</v>
      </c>
      <c r="F53" s="6">
        <f t="shared" si="58"/>
        <v>43899</v>
      </c>
      <c r="G53" s="6">
        <f t="shared" si="58"/>
        <v>30407</v>
      </c>
      <c r="H53" s="6">
        <f t="shared" si="58"/>
        <v>5829</v>
      </c>
      <c r="I53" s="6">
        <f t="shared" si="58"/>
        <v>0</v>
      </c>
      <c r="J53" s="6">
        <f t="shared" si="58"/>
        <v>1276</v>
      </c>
      <c r="K53" s="6">
        <f t="shared" si="58"/>
        <v>16529</v>
      </c>
      <c r="L53" s="6">
        <f t="shared" si="58"/>
        <v>0</v>
      </c>
      <c r="M53" s="6">
        <f t="shared" si="58"/>
        <v>0</v>
      </c>
      <c r="N53" s="6">
        <f t="shared" si="58"/>
        <v>0</v>
      </c>
      <c r="O53" s="6">
        <f t="shared" si="58"/>
        <v>0</v>
      </c>
      <c r="P53" s="6">
        <f t="shared" si="58"/>
        <v>0</v>
      </c>
      <c r="Q53" s="6">
        <f t="shared" si="58"/>
        <v>0</v>
      </c>
      <c r="R53" s="4">
        <f t="shared" si="1"/>
        <v>53319</v>
      </c>
    </row>
    <row r="54" spans="1:18" ht="18" customHeight="1">
      <c r="A54" s="45">
        <v>16</v>
      </c>
      <c r="B54" s="49" t="s">
        <v>1263</v>
      </c>
      <c r="C54" s="5" t="s">
        <v>1247</v>
      </c>
      <c r="D54" s="5">
        <f t="shared" si="53"/>
        <v>3293</v>
      </c>
      <c r="E54" s="5">
        <v>230</v>
      </c>
      <c r="F54" s="5">
        <v>384</v>
      </c>
      <c r="G54" s="5">
        <v>4536</v>
      </c>
      <c r="H54" s="5">
        <f t="shared" si="54"/>
        <v>4994</v>
      </c>
      <c r="I54" s="5">
        <v>0</v>
      </c>
      <c r="J54" s="5">
        <v>456</v>
      </c>
      <c r="K54" s="5">
        <v>14640</v>
      </c>
      <c r="L54" s="5">
        <f t="shared" si="55"/>
        <v>0</v>
      </c>
      <c r="M54" s="5">
        <v>0</v>
      </c>
      <c r="N54" s="5">
        <f t="shared" si="56"/>
        <v>0</v>
      </c>
      <c r="O54" s="5">
        <v>0</v>
      </c>
      <c r="P54" s="5">
        <f t="shared" si="57"/>
        <v>0</v>
      </c>
      <c r="Q54" s="5">
        <v>0</v>
      </c>
      <c r="R54" s="8">
        <f t="shared" si="1"/>
        <v>8287</v>
      </c>
    </row>
    <row r="55" spans="1:18" ht="18" customHeight="1">
      <c r="A55" s="45"/>
      <c r="B55" s="50"/>
      <c r="C55" s="5" t="s">
        <v>1248</v>
      </c>
      <c r="D55" s="5">
        <f t="shared" si="53"/>
        <v>1433</v>
      </c>
      <c r="E55" s="5">
        <v>42</v>
      </c>
      <c r="F55" s="5">
        <v>378</v>
      </c>
      <c r="G55" s="5">
        <v>1845</v>
      </c>
      <c r="H55" s="5">
        <f t="shared" si="54"/>
        <v>243</v>
      </c>
      <c r="I55" s="5">
        <v>0</v>
      </c>
      <c r="J55" s="5">
        <v>0</v>
      </c>
      <c r="K55" s="5">
        <v>729</v>
      </c>
      <c r="L55" s="5">
        <f t="shared" si="55"/>
        <v>0</v>
      </c>
      <c r="M55" s="5">
        <v>0</v>
      </c>
      <c r="N55" s="5">
        <f t="shared" si="56"/>
        <v>0</v>
      </c>
      <c r="O55" s="5">
        <v>0</v>
      </c>
      <c r="P55" s="5">
        <f t="shared" si="57"/>
        <v>0</v>
      </c>
      <c r="Q55" s="5">
        <v>0</v>
      </c>
      <c r="R55" s="8">
        <f t="shared" si="1"/>
        <v>1676</v>
      </c>
    </row>
    <row r="56" spans="1:18" ht="18" customHeight="1">
      <c r="A56" s="45"/>
      <c r="B56" s="51"/>
      <c r="C56" s="6" t="s">
        <v>14</v>
      </c>
      <c r="D56" s="6">
        <f t="shared" ref="D56:Q56" si="59">D54+D55</f>
        <v>4726</v>
      </c>
      <c r="E56" s="6">
        <f t="shared" si="59"/>
        <v>272</v>
      </c>
      <c r="F56" s="6">
        <f t="shared" si="59"/>
        <v>762</v>
      </c>
      <c r="G56" s="6">
        <f t="shared" si="59"/>
        <v>6381</v>
      </c>
      <c r="H56" s="6">
        <f t="shared" si="59"/>
        <v>5237</v>
      </c>
      <c r="I56" s="6">
        <f t="shared" si="59"/>
        <v>0</v>
      </c>
      <c r="J56" s="6">
        <f t="shared" si="59"/>
        <v>456</v>
      </c>
      <c r="K56" s="6">
        <f t="shared" si="59"/>
        <v>15369</v>
      </c>
      <c r="L56" s="6">
        <f t="shared" si="59"/>
        <v>0</v>
      </c>
      <c r="M56" s="6">
        <f t="shared" si="59"/>
        <v>0</v>
      </c>
      <c r="N56" s="6">
        <f t="shared" si="59"/>
        <v>0</v>
      </c>
      <c r="O56" s="6">
        <f t="shared" si="59"/>
        <v>0</v>
      </c>
      <c r="P56" s="6">
        <f t="shared" si="59"/>
        <v>0</v>
      </c>
      <c r="Q56" s="6">
        <f t="shared" si="59"/>
        <v>0</v>
      </c>
      <c r="R56" s="4">
        <f t="shared" si="1"/>
        <v>9963</v>
      </c>
    </row>
    <row r="57" spans="1:18" ht="18" customHeight="1">
      <c r="A57" s="45">
        <v>17</v>
      </c>
      <c r="B57" s="52" t="s">
        <v>1264</v>
      </c>
      <c r="C57" s="5" t="s">
        <v>1247</v>
      </c>
      <c r="D57" s="5">
        <f t="shared" ref="D57:D61" si="60">ROUND((E57*4+F57*6+G57*8)/12,0)</f>
        <v>26088</v>
      </c>
      <c r="E57" s="5">
        <v>1920</v>
      </c>
      <c r="F57" s="5">
        <v>38704</v>
      </c>
      <c r="G57" s="5">
        <v>9144</v>
      </c>
      <c r="H57" s="5">
        <f t="shared" ref="H57:H61" si="61">ROUND((I57*2+J57*3+K57*4)/12,0)</f>
        <v>4039</v>
      </c>
      <c r="I57" s="5">
        <v>0</v>
      </c>
      <c r="J57" s="5">
        <v>24</v>
      </c>
      <c r="K57" s="5">
        <v>12100</v>
      </c>
      <c r="L57" s="5">
        <f t="shared" ref="L57:L61" si="62">ROUND(M57*6/12,0)</f>
        <v>0</v>
      </c>
      <c r="M57" s="5">
        <v>0</v>
      </c>
      <c r="N57" s="5">
        <f t="shared" ref="N57:N61" si="63">ROUND(O57*2/12,0)</f>
        <v>0</v>
      </c>
      <c r="O57" s="5">
        <v>0</v>
      </c>
      <c r="P57" s="5">
        <f t="shared" ref="P57:P61" si="64">ROUND(Q57*2/12,0)</f>
        <v>0</v>
      </c>
      <c r="Q57" s="5">
        <v>0</v>
      </c>
      <c r="R57" s="8">
        <f t="shared" si="1"/>
        <v>30127</v>
      </c>
    </row>
    <row r="58" spans="1:18" ht="18" customHeight="1">
      <c r="A58" s="45"/>
      <c r="B58" s="52"/>
      <c r="C58" s="5" t="s">
        <v>1248</v>
      </c>
      <c r="D58" s="5">
        <f t="shared" si="60"/>
        <v>3159</v>
      </c>
      <c r="E58" s="5">
        <v>241</v>
      </c>
      <c r="F58" s="5">
        <v>3934</v>
      </c>
      <c r="G58" s="5">
        <v>1668</v>
      </c>
      <c r="H58" s="5">
        <f t="shared" si="61"/>
        <v>73</v>
      </c>
      <c r="I58" s="5">
        <v>0</v>
      </c>
      <c r="J58" s="5">
        <v>0</v>
      </c>
      <c r="K58" s="5">
        <v>220</v>
      </c>
      <c r="L58" s="5">
        <f t="shared" si="62"/>
        <v>0</v>
      </c>
      <c r="M58" s="5">
        <v>0</v>
      </c>
      <c r="N58" s="5">
        <f t="shared" si="63"/>
        <v>0</v>
      </c>
      <c r="O58" s="5">
        <v>0</v>
      </c>
      <c r="P58" s="5">
        <f t="shared" si="64"/>
        <v>0</v>
      </c>
      <c r="Q58" s="5">
        <v>0</v>
      </c>
      <c r="R58" s="8">
        <f t="shared" si="1"/>
        <v>3232</v>
      </c>
    </row>
    <row r="59" spans="1:18" ht="18" customHeight="1">
      <c r="A59" s="45"/>
      <c r="B59" s="52"/>
      <c r="C59" s="6" t="s">
        <v>14</v>
      </c>
      <c r="D59" s="6">
        <f t="shared" ref="D59:Q59" si="65">D57+D58</f>
        <v>29247</v>
      </c>
      <c r="E59" s="6">
        <f t="shared" si="65"/>
        <v>2161</v>
      </c>
      <c r="F59" s="6">
        <f t="shared" si="65"/>
        <v>42638</v>
      </c>
      <c r="G59" s="6">
        <f t="shared" si="65"/>
        <v>10812</v>
      </c>
      <c r="H59" s="6">
        <f t="shared" si="65"/>
        <v>4112</v>
      </c>
      <c r="I59" s="6">
        <f t="shared" si="65"/>
        <v>0</v>
      </c>
      <c r="J59" s="6">
        <f t="shared" si="65"/>
        <v>24</v>
      </c>
      <c r="K59" s="6">
        <f t="shared" si="65"/>
        <v>12320</v>
      </c>
      <c r="L59" s="6">
        <f t="shared" si="65"/>
        <v>0</v>
      </c>
      <c r="M59" s="6">
        <f t="shared" si="65"/>
        <v>0</v>
      </c>
      <c r="N59" s="6">
        <f t="shared" si="65"/>
        <v>0</v>
      </c>
      <c r="O59" s="6">
        <f t="shared" si="65"/>
        <v>0</v>
      </c>
      <c r="P59" s="6">
        <f t="shared" si="65"/>
        <v>0</v>
      </c>
      <c r="Q59" s="6">
        <f t="shared" si="65"/>
        <v>0</v>
      </c>
      <c r="R59" s="4">
        <f t="shared" si="1"/>
        <v>33359</v>
      </c>
    </row>
    <row r="60" spans="1:18" ht="18" customHeight="1">
      <c r="A60" s="45">
        <v>18</v>
      </c>
      <c r="B60" s="46" t="s">
        <v>1265</v>
      </c>
      <c r="C60" s="5" t="s">
        <v>1247</v>
      </c>
      <c r="D60" s="5">
        <f t="shared" si="60"/>
        <v>133776</v>
      </c>
      <c r="E60" s="5">
        <v>78913</v>
      </c>
      <c r="F60" s="5">
        <v>164559</v>
      </c>
      <c r="G60" s="5">
        <v>37788</v>
      </c>
      <c r="H60" s="5">
        <f t="shared" si="61"/>
        <v>22555</v>
      </c>
      <c r="I60" s="5">
        <v>0</v>
      </c>
      <c r="J60" s="5">
        <v>276</v>
      </c>
      <c r="K60" s="5">
        <v>67459</v>
      </c>
      <c r="L60" s="5">
        <f t="shared" si="62"/>
        <v>0</v>
      </c>
      <c r="M60" s="5">
        <v>0</v>
      </c>
      <c r="N60" s="5">
        <f t="shared" si="63"/>
        <v>0</v>
      </c>
      <c r="O60" s="5">
        <v>0</v>
      </c>
      <c r="P60" s="5">
        <f t="shared" si="64"/>
        <v>0</v>
      </c>
      <c r="Q60" s="5">
        <v>0</v>
      </c>
      <c r="R60" s="8">
        <f t="shared" si="1"/>
        <v>156331</v>
      </c>
    </row>
    <row r="61" spans="1:18" ht="18" customHeight="1">
      <c r="A61" s="45"/>
      <c r="B61" s="45"/>
      <c r="C61" s="5" t="s">
        <v>1248</v>
      </c>
      <c r="D61" s="5">
        <f t="shared" si="60"/>
        <v>5935</v>
      </c>
      <c r="E61" s="5">
        <v>120</v>
      </c>
      <c r="F61" s="5">
        <v>4867</v>
      </c>
      <c r="G61" s="5">
        <v>5192</v>
      </c>
      <c r="H61" s="5">
        <f t="shared" si="61"/>
        <v>928</v>
      </c>
      <c r="I61" s="5">
        <v>0</v>
      </c>
      <c r="J61" s="5">
        <v>572</v>
      </c>
      <c r="K61" s="5">
        <v>2356</v>
      </c>
      <c r="L61" s="5">
        <f t="shared" si="62"/>
        <v>0</v>
      </c>
      <c r="M61" s="5">
        <v>0</v>
      </c>
      <c r="N61" s="5">
        <f t="shared" si="63"/>
        <v>0</v>
      </c>
      <c r="O61" s="5">
        <v>0</v>
      </c>
      <c r="P61" s="5">
        <f t="shared" si="64"/>
        <v>0</v>
      </c>
      <c r="Q61" s="5">
        <v>0</v>
      </c>
      <c r="R61" s="8">
        <f t="shared" si="1"/>
        <v>6863</v>
      </c>
    </row>
    <row r="62" spans="1:18" ht="18" customHeight="1">
      <c r="A62" s="45"/>
      <c r="B62" s="45"/>
      <c r="C62" s="6" t="s">
        <v>14</v>
      </c>
      <c r="D62" s="6">
        <f t="shared" ref="D62:Q62" si="66">D60+D61</f>
        <v>139711</v>
      </c>
      <c r="E62" s="6">
        <f t="shared" si="66"/>
        <v>79033</v>
      </c>
      <c r="F62" s="6">
        <f t="shared" si="66"/>
        <v>169426</v>
      </c>
      <c r="G62" s="6">
        <f t="shared" si="66"/>
        <v>42980</v>
      </c>
      <c r="H62" s="6">
        <f t="shared" si="66"/>
        <v>23483</v>
      </c>
      <c r="I62" s="6">
        <f t="shared" si="66"/>
        <v>0</v>
      </c>
      <c r="J62" s="6">
        <f t="shared" si="66"/>
        <v>848</v>
      </c>
      <c r="K62" s="6">
        <f t="shared" si="66"/>
        <v>69815</v>
      </c>
      <c r="L62" s="6">
        <f t="shared" si="66"/>
        <v>0</v>
      </c>
      <c r="M62" s="6">
        <f t="shared" si="66"/>
        <v>0</v>
      </c>
      <c r="N62" s="6">
        <f t="shared" si="66"/>
        <v>0</v>
      </c>
      <c r="O62" s="6">
        <f t="shared" si="66"/>
        <v>0</v>
      </c>
      <c r="P62" s="6">
        <f t="shared" si="66"/>
        <v>0</v>
      </c>
      <c r="Q62" s="6">
        <f t="shared" si="66"/>
        <v>0</v>
      </c>
      <c r="R62" s="4">
        <f t="shared" si="1"/>
        <v>163194</v>
      </c>
    </row>
    <row r="63" spans="1:18" ht="18" customHeight="1">
      <c r="A63" s="45">
        <v>19</v>
      </c>
      <c r="B63" s="45" t="s">
        <v>1266</v>
      </c>
      <c r="C63" s="5" t="s">
        <v>1247</v>
      </c>
      <c r="D63" s="5">
        <f t="shared" ref="D63:D67" si="67">ROUND((E63*4+F63*6+G63*8)/12,0)</f>
        <v>15170</v>
      </c>
      <c r="E63" s="5">
        <v>4020</v>
      </c>
      <c r="F63" s="5">
        <v>9036</v>
      </c>
      <c r="G63" s="5">
        <v>13968</v>
      </c>
      <c r="H63" s="5">
        <f t="shared" ref="H63:H67" si="68">ROUND((I63*2+J63*3+K63*4)/12,0)</f>
        <v>2564</v>
      </c>
      <c r="I63" s="5">
        <v>0</v>
      </c>
      <c r="J63" s="5">
        <v>0</v>
      </c>
      <c r="K63" s="5">
        <v>7692</v>
      </c>
      <c r="L63" s="5">
        <f t="shared" ref="L63:L67" si="69">ROUND(M63*6/12,0)</f>
        <v>0</v>
      </c>
      <c r="M63" s="5">
        <v>0</v>
      </c>
      <c r="N63" s="5">
        <f t="shared" ref="N63:N67" si="70">ROUND(O63*2/12,0)</f>
        <v>0</v>
      </c>
      <c r="O63" s="5">
        <v>0</v>
      </c>
      <c r="P63" s="5">
        <f t="shared" ref="P63:P67" si="71">ROUND(Q63*2/12,0)</f>
        <v>0</v>
      </c>
      <c r="Q63" s="5">
        <v>0</v>
      </c>
      <c r="R63" s="8">
        <f t="shared" si="1"/>
        <v>17734</v>
      </c>
    </row>
    <row r="64" spans="1:18" ht="18" customHeight="1">
      <c r="A64" s="45"/>
      <c r="B64" s="45"/>
      <c r="C64" s="5" t="s">
        <v>1248</v>
      </c>
      <c r="D64" s="5">
        <f t="shared" si="67"/>
        <v>647</v>
      </c>
      <c r="E64" s="5">
        <v>0</v>
      </c>
      <c r="F64" s="5">
        <v>296</v>
      </c>
      <c r="G64" s="5">
        <v>748</v>
      </c>
      <c r="H64" s="5">
        <f t="shared" si="68"/>
        <v>402</v>
      </c>
      <c r="I64" s="5">
        <v>0</v>
      </c>
      <c r="J64" s="5">
        <v>12</v>
      </c>
      <c r="K64" s="5">
        <v>1196</v>
      </c>
      <c r="L64" s="5">
        <f t="shared" si="69"/>
        <v>0</v>
      </c>
      <c r="M64" s="5">
        <v>0</v>
      </c>
      <c r="N64" s="5">
        <f t="shared" si="70"/>
        <v>0</v>
      </c>
      <c r="O64" s="5">
        <v>0</v>
      </c>
      <c r="P64" s="5">
        <f t="shared" si="71"/>
        <v>0</v>
      </c>
      <c r="Q64" s="5">
        <v>0</v>
      </c>
      <c r="R64" s="8">
        <f t="shared" si="1"/>
        <v>1049</v>
      </c>
    </row>
    <row r="65" spans="1:18" ht="18" customHeight="1">
      <c r="A65" s="45"/>
      <c r="B65" s="45"/>
      <c r="C65" s="6" t="s">
        <v>14</v>
      </c>
      <c r="D65" s="6">
        <f t="shared" ref="D65:Q65" si="72">D63+D64</f>
        <v>15817</v>
      </c>
      <c r="E65" s="6">
        <f t="shared" si="72"/>
        <v>4020</v>
      </c>
      <c r="F65" s="6">
        <f t="shared" si="72"/>
        <v>9332</v>
      </c>
      <c r="G65" s="6">
        <f t="shared" si="72"/>
        <v>14716</v>
      </c>
      <c r="H65" s="6">
        <f t="shared" si="72"/>
        <v>2966</v>
      </c>
      <c r="I65" s="6">
        <f t="shared" si="72"/>
        <v>0</v>
      </c>
      <c r="J65" s="6">
        <f t="shared" si="72"/>
        <v>12</v>
      </c>
      <c r="K65" s="6">
        <f t="shared" si="72"/>
        <v>8888</v>
      </c>
      <c r="L65" s="6">
        <f t="shared" si="72"/>
        <v>0</v>
      </c>
      <c r="M65" s="6">
        <f t="shared" si="72"/>
        <v>0</v>
      </c>
      <c r="N65" s="6">
        <f t="shared" si="72"/>
        <v>0</v>
      </c>
      <c r="O65" s="6">
        <f t="shared" si="72"/>
        <v>0</v>
      </c>
      <c r="P65" s="6">
        <f t="shared" si="72"/>
        <v>0</v>
      </c>
      <c r="Q65" s="6">
        <f t="shared" si="72"/>
        <v>0</v>
      </c>
      <c r="R65" s="4">
        <f t="shared" si="1"/>
        <v>18783</v>
      </c>
    </row>
    <row r="66" spans="1:18" ht="18" customHeight="1">
      <c r="A66" s="45">
        <v>20</v>
      </c>
      <c r="B66" s="45" t="s">
        <v>1267</v>
      </c>
      <c r="C66" s="5" t="s">
        <v>1247</v>
      </c>
      <c r="D66" s="5">
        <f t="shared" si="67"/>
        <v>89980</v>
      </c>
      <c r="E66" s="5">
        <v>45527</v>
      </c>
      <c r="F66" s="5">
        <v>87384</v>
      </c>
      <c r="G66" s="5">
        <v>46668</v>
      </c>
      <c r="H66" s="5">
        <f t="shared" si="68"/>
        <v>8563</v>
      </c>
      <c r="I66" s="5">
        <v>0</v>
      </c>
      <c r="J66" s="5">
        <v>1272</v>
      </c>
      <c r="K66" s="5">
        <v>24734</v>
      </c>
      <c r="L66" s="5">
        <f t="shared" si="69"/>
        <v>0</v>
      </c>
      <c r="M66" s="5">
        <v>0</v>
      </c>
      <c r="N66" s="5">
        <f t="shared" si="70"/>
        <v>0</v>
      </c>
      <c r="O66" s="5">
        <v>0</v>
      </c>
      <c r="P66" s="5">
        <f t="shared" si="71"/>
        <v>0</v>
      </c>
      <c r="Q66" s="5">
        <v>0</v>
      </c>
      <c r="R66" s="8">
        <f t="shared" si="1"/>
        <v>98543</v>
      </c>
    </row>
    <row r="67" spans="1:18" ht="18" customHeight="1">
      <c r="A67" s="45"/>
      <c r="B67" s="45"/>
      <c r="C67" s="5" t="s">
        <v>1248</v>
      </c>
      <c r="D67" s="5">
        <f t="shared" si="67"/>
        <v>11020</v>
      </c>
      <c r="E67" s="5">
        <v>24</v>
      </c>
      <c r="F67" s="5">
        <v>4779</v>
      </c>
      <c r="G67" s="5">
        <v>12934</v>
      </c>
      <c r="H67" s="5">
        <f t="shared" si="68"/>
        <v>0</v>
      </c>
      <c r="I67" s="5">
        <v>0</v>
      </c>
      <c r="J67" s="5">
        <v>0</v>
      </c>
      <c r="K67" s="5">
        <v>0</v>
      </c>
      <c r="L67" s="5">
        <f t="shared" si="69"/>
        <v>5</v>
      </c>
      <c r="M67" s="5">
        <v>10</v>
      </c>
      <c r="N67" s="5">
        <f t="shared" si="70"/>
        <v>0</v>
      </c>
      <c r="O67" s="5">
        <v>0</v>
      </c>
      <c r="P67" s="5">
        <f t="shared" si="71"/>
        <v>0</v>
      </c>
      <c r="Q67" s="5">
        <v>0</v>
      </c>
      <c r="R67" s="8">
        <f t="shared" si="1"/>
        <v>11025</v>
      </c>
    </row>
    <row r="68" spans="1:18" ht="18" customHeight="1">
      <c r="A68" s="45"/>
      <c r="B68" s="45"/>
      <c r="C68" s="6" t="s">
        <v>14</v>
      </c>
      <c r="D68" s="6">
        <f t="shared" ref="D68:Q68" si="73">D66+D67</f>
        <v>101000</v>
      </c>
      <c r="E68" s="6">
        <f t="shared" si="73"/>
        <v>45551</v>
      </c>
      <c r="F68" s="6">
        <f t="shared" si="73"/>
        <v>92163</v>
      </c>
      <c r="G68" s="6">
        <f t="shared" si="73"/>
        <v>59602</v>
      </c>
      <c r="H68" s="6">
        <f t="shared" si="73"/>
        <v>8563</v>
      </c>
      <c r="I68" s="6">
        <f t="shared" si="73"/>
        <v>0</v>
      </c>
      <c r="J68" s="6">
        <f t="shared" si="73"/>
        <v>1272</v>
      </c>
      <c r="K68" s="6">
        <f t="shared" si="73"/>
        <v>24734</v>
      </c>
      <c r="L68" s="6">
        <f t="shared" si="73"/>
        <v>5</v>
      </c>
      <c r="M68" s="6">
        <f t="shared" si="73"/>
        <v>10</v>
      </c>
      <c r="N68" s="6">
        <f t="shared" si="73"/>
        <v>0</v>
      </c>
      <c r="O68" s="6">
        <f t="shared" si="73"/>
        <v>0</v>
      </c>
      <c r="P68" s="6">
        <f t="shared" si="73"/>
        <v>0</v>
      </c>
      <c r="Q68" s="6">
        <f t="shared" si="73"/>
        <v>0</v>
      </c>
      <c r="R68" s="4">
        <f t="shared" si="1"/>
        <v>109568</v>
      </c>
    </row>
    <row r="69" spans="1:18" ht="18" customHeight="1">
      <c r="A69" s="45">
        <v>21</v>
      </c>
      <c r="B69" s="45" t="s">
        <v>1268</v>
      </c>
      <c r="C69" s="5" t="s">
        <v>1247</v>
      </c>
      <c r="D69" s="5">
        <f t="shared" ref="D69:D73" si="74">ROUND((E69*4+F69*6+G69*8)/12,0)</f>
        <v>38066</v>
      </c>
      <c r="E69" s="5">
        <v>2940</v>
      </c>
      <c r="F69" s="5">
        <v>35868</v>
      </c>
      <c r="G69" s="5">
        <v>28728</v>
      </c>
      <c r="H69" s="5">
        <f t="shared" ref="H69:H73" si="75">ROUND((I69*2+J69*3+K69*4)/12,0)</f>
        <v>2752</v>
      </c>
      <c r="I69" s="5">
        <v>0</v>
      </c>
      <c r="J69" s="5">
        <v>288</v>
      </c>
      <c r="K69" s="5">
        <v>8040</v>
      </c>
      <c r="L69" s="5">
        <f t="shared" ref="L69:L73" si="76">ROUND(M69*6/12,0)</f>
        <v>0</v>
      </c>
      <c r="M69" s="5">
        <v>0</v>
      </c>
      <c r="N69" s="5">
        <f t="shared" ref="N69:N73" si="77">ROUND(O69*2/12,0)</f>
        <v>0</v>
      </c>
      <c r="O69" s="5">
        <v>0</v>
      </c>
      <c r="P69" s="5">
        <f t="shared" ref="P69:P73" si="78">ROUND(Q69*2/12,0)</f>
        <v>0</v>
      </c>
      <c r="Q69" s="5">
        <v>0</v>
      </c>
      <c r="R69" s="8">
        <f t="shared" si="1"/>
        <v>40818</v>
      </c>
    </row>
    <row r="70" spans="1:18" ht="18" customHeight="1">
      <c r="A70" s="45"/>
      <c r="B70" s="45"/>
      <c r="C70" s="5" t="s">
        <v>1248</v>
      </c>
      <c r="D70" s="5">
        <f t="shared" si="74"/>
        <v>5050</v>
      </c>
      <c r="E70" s="5">
        <v>24</v>
      </c>
      <c r="F70" s="5">
        <v>2637</v>
      </c>
      <c r="G70" s="5">
        <v>5585</v>
      </c>
      <c r="H70" s="5">
        <f t="shared" si="75"/>
        <v>133</v>
      </c>
      <c r="I70" s="5">
        <v>0</v>
      </c>
      <c r="J70" s="5">
        <v>0</v>
      </c>
      <c r="K70" s="5">
        <v>400</v>
      </c>
      <c r="L70" s="5">
        <f t="shared" si="76"/>
        <v>0</v>
      </c>
      <c r="M70" s="5">
        <v>0</v>
      </c>
      <c r="N70" s="5">
        <f t="shared" si="77"/>
        <v>0</v>
      </c>
      <c r="O70" s="5">
        <v>0</v>
      </c>
      <c r="P70" s="5">
        <f t="shared" si="78"/>
        <v>0</v>
      </c>
      <c r="Q70" s="5">
        <v>0</v>
      </c>
      <c r="R70" s="8">
        <f t="shared" ref="R70:R119" si="79">D70+H70+L70+N70+P70</f>
        <v>5183</v>
      </c>
    </row>
    <row r="71" spans="1:18" ht="18" customHeight="1">
      <c r="A71" s="45"/>
      <c r="B71" s="45"/>
      <c r="C71" s="6" t="s">
        <v>14</v>
      </c>
      <c r="D71" s="6">
        <f t="shared" ref="D71:Q71" si="80">D69+D70</f>
        <v>43116</v>
      </c>
      <c r="E71" s="6">
        <f t="shared" si="80"/>
        <v>2964</v>
      </c>
      <c r="F71" s="6">
        <f t="shared" si="80"/>
        <v>38505</v>
      </c>
      <c r="G71" s="6">
        <f t="shared" si="80"/>
        <v>34313</v>
      </c>
      <c r="H71" s="6">
        <f t="shared" si="80"/>
        <v>2885</v>
      </c>
      <c r="I71" s="6">
        <f t="shared" si="80"/>
        <v>0</v>
      </c>
      <c r="J71" s="6">
        <f t="shared" si="80"/>
        <v>288</v>
      </c>
      <c r="K71" s="6">
        <f t="shared" si="80"/>
        <v>8440</v>
      </c>
      <c r="L71" s="6">
        <f t="shared" si="80"/>
        <v>0</v>
      </c>
      <c r="M71" s="6">
        <f t="shared" si="80"/>
        <v>0</v>
      </c>
      <c r="N71" s="6">
        <f t="shared" si="80"/>
        <v>0</v>
      </c>
      <c r="O71" s="6">
        <f t="shared" si="80"/>
        <v>0</v>
      </c>
      <c r="P71" s="6">
        <f t="shared" si="80"/>
        <v>0</v>
      </c>
      <c r="Q71" s="6">
        <f t="shared" si="80"/>
        <v>0</v>
      </c>
      <c r="R71" s="4">
        <f t="shared" si="79"/>
        <v>46001</v>
      </c>
    </row>
    <row r="72" spans="1:18" ht="18" customHeight="1">
      <c r="A72" s="45">
        <v>22</v>
      </c>
      <c r="B72" s="45" t="s">
        <v>1269</v>
      </c>
      <c r="C72" s="5" t="s">
        <v>1247</v>
      </c>
      <c r="D72" s="5">
        <f t="shared" si="74"/>
        <v>81143</v>
      </c>
      <c r="E72" s="5">
        <v>6336</v>
      </c>
      <c r="F72" s="5">
        <v>46332</v>
      </c>
      <c r="G72" s="5">
        <v>83797</v>
      </c>
      <c r="H72" s="5">
        <f t="shared" si="75"/>
        <v>15495</v>
      </c>
      <c r="I72" s="5">
        <v>0</v>
      </c>
      <c r="J72" s="5">
        <v>1404</v>
      </c>
      <c r="K72" s="5">
        <v>45432</v>
      </c>
      <c r="L72" s="5">
        <f t="shared" si="76"/>
        <v>0</v>
      </c>
      <c r="M72" s="5">
        <v>0</v>
      </c>
      <c r="N72" s="5">
        <f t="shared" si="77"/>
        <v>0</v>
      </c>
      <c r="O72" s="5">
        <v>0</v>
      </c>
      <c r="P72" s="5">
        <f t="shared" si="78"/>
        <v>2</v>
      </c>
      <c r="Q72" s="5">
        <v>12</v>
      </c>
      <c r="R72" s="8">
        <f t="shared" si="79"/>
        <v>96640</v>
      </c>
    </row>
    <row r="73" spans="1:18" ht="18" customHeight="1">
      <c r="A73" s="45"/>
      <c r="B73" s="45"/>
      <c r="C73" s="5" t="s">
        <v>1248</v>
      </c>
      <c r="D73" s="5">
        <f t="shared" si="74"/>
        <v>8473</v>
      </c>
      <c r="E73" s="5">
        <v>154</v>
      </c>
      <c r="F73" s="5">
        <v>4695</v>
      </c>
      <c r="G73" s="5">
        <v>9111</v>
      </c>
      <c r="H73" s="5">
        <f t="shared" si="75"/>
        <v>0</v>
      </c>
      <c r="I73" s="5">
        <v>0</v>
      </c>
      <c r="J73" s="5">
        <v>0</v>
      </c>
      <c r="K73" s="5">
        <v>0</v>
      </c>
      <c r="L73" s="5">
        <f t="shared" si="76"/>
        <v>0</v>
      </c>
      <c r="M73" s="5">
        <v>0</v>
      </c>
      <c r="N73" s="5">
        <f t="shared" si="77"/>
        <v>0</v>
      </c>
      <c r="O73" s="5">
        <v>0</v>
      </c>
      <c r="P73" s="5">
        <f t="shared" si="78"/>
        <v>0</v>
      </c>
      <c r="Q73" s="5">
        <v>0</v>
      </c>
      <c r="R73" s="8">
        <f t="shared" si="79"/>
        <v>8473</v>
      </c>
    </row>
    <row r="74" spans="1:18" ht="18" customHeight="1">
      <c r="A74" s="45"/>
      <c r="B74" s="45"/>
      <c r="C74" s="6" t="s">
        <v>14</v>
      </c>
      <c r="D74" s="6">
        <f t="shared" ref="D74:Q74" si="81">D72+D73</f>
        <v>89616</v>
      </c>
      <c r="E74" s="6">
        <f t="shared" si="81"/>
        <v>6490</v>
      </c>
      <c r="F74" s="6">
        <f t="shared" si="81"/>
        <v>51027</v>
      </c>
      <c r="G74" s="6">
        <f t="shared" si="81"/>
        <v>92908</v>
      </c>
      <c r="H74" s="6">
        <f t="shared" si="81"/>
        <v>15495</v>
      </c>
      <c r="I74" s="6">
        <f t="shared" si="81"/>
        <v>0</v>
      </c>
      <c r="J74" s="6">
        <f t="shared" si="81"/>
        <v>1404</v>
      </c>
      <c r="K74" s="6">
        <f t="shared" si="81"/>
        <v>45432</v>
      </c>
      <c r="L74" s="6">
        <f t="shared" si="81"/>
        <v>0</v>
      </c>
      <c r="M74" s="6">
        <f t="shared" si="81"/>
        <v>0</v>
      </c>
      <c r="N74" s="6">
        <f t="shared" si="81"/>
        <v>0</v>
      </c>
      <c r="O74" s="6">
        <f t="shared" si="81"/>
        <v>0</v>
      </c>
      <c r="P74" s="6">
        <f t="shared" si="81"/>
        <v>2</v>
      </c>
      <c r="Q74" s="6">
        <f t="shared" si="81"/>
        <v>12</v>
      </c>
      <c r="R74" s="4">
        <f t="shared" si="79"/>
        <v>105113</v>
      </c>
    </row>
    <row r="75" spans="1:18" ht="18" customHeight="1">
      <c r="A75" s="45">
        <v>23</v>
      </c>
      <c r="B75" s="46" t="s">
        <v>1270</v>
      </c>
      <c r="C75" s="5" t="s">
        <v>1247</v>
      </c>
      <c r="D75" s="5">
        <f t="shared" ref="D75:D79" si="82">ROUND((E75*4+F75*6+G75*8)/12,0)</f>
        <v>84065</v>
      </c>
      <c r="E75" s="5">
        <v>17100</v>
      </c>
      <c r="F75" s="5">
        <v>89233</v>
      </c>
      <c r="G75" s="5">
        <v>50622</v>
      </c>
      <c r="H75" s="5">
        <f t="shared" ref="H75:H79" si="83">ROUND((I75*2+J75*3+K75*4)/12,0)</f>
        <v>13016</v>
      </c>
      <c r="I75" s="5">
        <v>0</v>
      </c>
      <c r="J75" s="5">
        <v>2988</v>
      </c>
      <c r="K75" s="5">
        <v>36808</v>
      </c>
      <c r="L75" s="5">
        <f t="shared" ref="L75:L79" si="84">ROUND(M75*6/12,0)</f>
        <v>0</v>
      </c>
      <c r="M75" s="5">
        <v>0</v>
      </c>
      <c r="N75" s="5">
        <f t="shared" ref="N75:N79" si="85">ROUND(O75*2/12,0)</f>
        <v>0</v>
      </c>
      <c r="O75" s="5">
        <v>0</v>
      </c>
      <c r="P75" s="5">
        <f t="shared" ref="P75:P79" si="86">ROUND(Q75*2/12,0)</f>
        <v>0</v>
      </c>
      <c r="Q75" s="5">
        <v>0</v>
      </c>
      <c r="R75" s="8">
        <f t="shared" si="79"/>
        <v>97081</v>
      </c>
    </row>
    <row r="76" spans="1:18" ht="18" customHeight="1">
      <c r="A76" s="45"/>
      <c r="B76" s="45"/>
      <c r="C76" s="5" t="s">
        <v>1248</v>
      </c>
      <c r="D76" s="5">
        <f t="shared" si="82"/>
        <v>24618</v>
      </c>
      <c r="E76" s="5">
        <v>206</v>
      </c>
      <c r="F76" s="5">
        <v>11294</v>
      </c>
      <c r="G76" s="5">
        <v>28354</v>
      </c>
      <c r="H76" s="5">
        <f t="shared" si="83"/>
        <v>7</v>
      </c>
      <c r="I76" s="5">
        <v>0</v>
      </c>
      <c r="J76" s="5">
        <v>28</v>
      </c>
      <c r="K76" s="5">
        <v>0</v>
      </c>
      <c r="L76" s="5">
        <f t="shared" si="84"/>
        <v>18</v>
      </c>
      <c r="M76" s="5">
        <v>36</v>
      </c>
      <c r="N76" s="5">
        <f t="shared" si="85"/>
        <v>0</v>
      </c>
      <c r="O76" s="5">
        <v>0</v>
      </c>
      <c r="P76" s="5">
        <f t="shared" si="86"/>
        <v>0</v>
      </c>
      <c r="Q76" s="5">
        <v>0</v>
      </c>
      <c r="R76" s="8">
        <f t="shared" si="79"/>
        <v>24643</v>
      </c>
    </row>
    <row r="77" spans="1:18" ht="18" customHeight="1">
      <c r="A77" s="45"/>
      <c r="B77" s="45"/>
      <c r="C77" s="6" t="s">
        <v>14</v>
      </c>
      <c r="D77" s="6">
        <f t="shared" ref="D77:Q77" si="87">D75+D76</f>
        <v>108683</v>
      </c>
      <c r="E77" s="6">
        <f t="shared" si="87"/>
        <v>17306</v>
      </c>
      <c r="F77" s="6">
        <f t="shared" si="87"/>
        <v>100527</v>
      </c>
      <c r="G77" s="6">
        <f t="shared" si="87"/>
        <v>78976</v>
      </c>
      <c r="H77" s="6">
        <f t="shared" si="87"/>
        <v>13023</v>
      </c>
      <c r="I77" s="6">
        <f t="shared" si="87"/>
        <v>0</v>
      </c>
      <c r="J77" s="6">
        <f t="shared" si="87"/>
        <v>3016</v>
      </c>
      <c r="K77" s="6">
        <f t="shared" si="87"/>
        <v>36808</v>
      </c>
      <c r="L77" s="6">
        <f t="shared" si="87"/>
        <v>18</v>
      </c>
      <c r="M77" s="6">
        <f t="shared" si="87"/>
        <v>36</v>
      </c>
      <c r="N77" s="6">
        <f t="shared" si="87"/>
        <v>0</v>
      </c>
      <c r="O77" s="6">
        <f t="shared" si="87"/>
        <v>0</v>
      </c>
      <c r="P77" s="6">
        <f t="shared" si="87"/>
        <v>0</v>
      </c>
      <c r="Q77" s="6">
        <f t="shared" si="87"/>
        <v>0</v>
      </c>
      <c r="R77" s="4">
        <f t="shared" si="79"/>
        <v>121724</v>
      </c>
    </row>
    <row r="78" spans="1:18" ht="18" customHeight="1">
      <c r="A78" s="45">
        <v>24</v>
      </c>
      <c r="B78" s="45" t="s">
        <v>1271</v>
      </c>
      <c r="C78" s="5" t="s">
        <v>1247</v>
      </c>
      <c r="D78" s="5">
        <f t="shared" si="82"/>
        <v>124238</v>
      </c>
      <c r="E78" s="5">
        <v>10286</v>
      </c>
      <c r="F78" s="5">
        <v>25694</v>
      </c>
      <c r="G78" s="5">
        <v>161943</v>
      </c>
      <c r="H78" s="5">
        <f t="shared" si="83"/>
        <v>229</v>
      </c>
      <c r="I78" s="5">
        <v>0</v>
      </c>
      <c r="J78" s="5">
        <v>0</v>
      </c>
      <c r="K78" s="5">
        <v>686</v>
      </c>
      <c r="L78" s="5">
        <f t="shared" si="84"/>
        <v>0</v>
      </c>
      <c r="M78" s="5">
        <v>0</v>
      </c>
      <c r="N78" s="5">
        <f t="shared" si="85"/>
        <v>0</v>
      </c>
      <c r="O78" s="5">
        <v>0</v>
      </c>
      <c r="P78" s="5">
        <f t="shared" si="86"/>
        <v>0</v>
      </c>
      <c r="Q78" s="5">
        <v>0</v>
      </c>
      <c r="R78" s="8">
        <f t="shared" si="79"/>
        <v>124467</v>
      </c>
    </row>
    <row r="79" spans="1:18" ht="18" customHeight="1">
      <c r="A79" s="45"/>
      <c r="B79" s="45"/>
      <c r="C79" s="5" t="s">
        <v>1248</v>
      </c>
      <c r="D79" s="5">
        <f t="shared" si="82"/>
        <v>324</v>
      </c>
      <c r="E79" s="5">
        <v>0</v>
      </c>
      <c r="F79" s="5">
        <v>504</v>
      </c>
      <c r="G79" s="5">
        <v>108</v>
      </c>
      <c r="H79" s="5">
        <f t="shared" si="83"/>
        <v>0</v>
      </c>
      <c r="I79" s="5">
        <v>0</v>
      </c>
      <c r="J79" s="5">
        <v>0</v>
      </c>
      <c r="K79" s="5">
        <v>0</v>
      </c>
      <c r="L79" s="5">
        <f t="shared" si="84"/>
        <v>0</v>
      </c>
      <c r="M79" s="5">
        <v>0</v>
      </c>
      <c r="N79" s="5">
        <f t="shared" si="85"/>
        <v>0</v>
      </c>
      <c r="O79" s="5">
        <v>0</v>
      </c>
      <c r="P79" s="5">
        <f t="shared" si="86"/>
        <v>0</v>
      </c>
      <c r="Q79" s="5">
        <v>0</v>
      </c>
      <c r="R79" s="8">
        <f t="shared" si="79"/>
        <v>324</v>
      </c>
    </row>
    <row r="80" spans="1:18" ht="18" customHeight="1">
      <c r="A80" s="45"/>
      <c r="B80" s="45"/>
      <c r="C80" s="6" t="s">
        <v>14</v>
      </c>
      <c r="D80" s="6">
        <f t="shared" ref="D80:Q80" si="88">D78+D79</f>
        <v>124562</v>
      </c>
      <c r="E80" s="6">
        <f t="shared" si="88"/>
        <v>10286</v>
      </c>
      <c r="F80" s="6">
        <f t="shared" si="88"/>
        <v>26198</v>
      </c>
      <c r="G80" s="6">
        <f t="shared" si="88"/>
        <v>162051</v>
      </c>
      <c r="H80" s="6">
        <f t="shared" si="88"/>
        <v>229</v>
      </c>
      <c r="I80" s="6">
        <f t="shared" si="88"/>
        <v>0</v>
      </c>
      <c r="J80" s="6">
        <f t="shared" si="88"/>
        <v>0</v>
      </c>
      <c r="K80" s="6">
        <f t="shared" si="88"/>
        <v>686</v>
      </c>
      <c r="L80" s="6">
        <f t="shared" si="88"/>
        <v>0</v>
      </c>
      <c r="M80" s="6">
        <f t="shared" si="88"/>
        <v>0</v>
      </c>
      <c r="N80" s="6">
        <f t="shared" si="88"/>
        <v>0</v>
      </c>
      <c r="O80" s="6">
        <f t="shared" si="88"/>
        <v>0</v>
      </c>
      <c r="P80" s="6">
        <f t="shared" si="88"/>
        <v>0</v>
      </c>
      <c r="Q80" s="6">
        <f t="shared" si="88"/>
        <v>0</v>
      </c>
      <c r="R80" s="4">
        <f t="shared" si="79"/>
        <v>124791</v>
      </c>
    </row>
    <row r="81" spans="1:18" ht="18" customHeight="1">
      <c r="A81" s="45">
        <v>25</v>
      </c>
      <c r="B81" s="45" t="s">
        <v>1272</v>
      </c>
      <c r="C81" s="5" t="s">
        <v>1247</v>
      </c>
      <c r="D81" s="5">
        <f t="shared" ref="D81:D85" si="89">ROUND((E81*4+F81*6+G81*8)/12,0)</f>
        <v>15262</v>
      </c>
      <c r="E81" s="5">
        <v>7195</v>
      </c>
      <c r="F81" s="5">
        <v>20832</v>
      </c>
      <c r="G81" s="5">
        <v>3672</v>
      </c>
      <c r="H81" s="5">
        <f t="shared" ref="H81:H85" si="90">ROUND((I81*2+J81*3+K81*4)/12,0)</f>
        <v>6738</v>
      </c>
      <c r="I81" s="5">
        <v>0</v>
      </c>
      <c r="J81" s="5">
        <v>1560</v>
      </c>
      <c r="K81" s="5">
        <v>19044</v>
      </c>
      <c r="L81" s="5">
        <f t="shared" ref="L81:L85" si="91">ROUND(M81*6/12,0)</f>
        <v>0</v>
      </c>
      <c r="M81" s="5">
        <v>0</v>
      </c>
      <c r="N81" s="5">
        <f t="shared" ref="N81:N85" si="92">ROUND(O81*2/12,0)</f>
        <v>0</v>
      </c>
      <c r="O81" s="5">
        <v>0</v>
      </c>
      <c r="P81" s="5">
        <f t="shared" ref="P81:P85" si="93">ROUND(Q81*2/12,0)</f>
        <v>20</v>
      </c>
      <c r="Q81" s="5">
        <v>120</v>
      </c>
      <c r="R81" s="8">
        <f t="shared" si="79"/>
        <v>22020</v>
      </c>
    </row>
    <row r="82" spans="1:18" ht="18" customHeight="1">
      <c r="A82" s="45"/>
      <c r="B82" s="45"/>
      <c r="C82" s="5" t="s">
        <v>1248</v>
      </c>
      <c r="D82" s="5">
        <f t="shared" si="89"/>
        <v>2660</v>
      </c>
      <c r="E82" s="5">
        <v>32</v>
      </c>
      <c r="F82" s="5">
        <v>2101</v>
      </c>
      <c r="G82" s="5">
        <v>2398</v>
      </c>
      <c r="H82" s="5">
        <f t="shared" si="90"/>
        <v>2</v>
      </c>
      <c r="I82" s="5">
        <v>0</v>
      </c>
      <c r="J82" s="5">
        <v>8</v>
      </c>
      <c r="K82" s="5">
        <v>0</v>
      </c>
      <c r="L82" s="5">
        <f t="shared" si="91"/>
        <v>0</v>
      </c>
      <c r="M82" s="5">
        <v>0</v>
      </c>
      <c r="N82" s="5">
        <f t="shared" si="92"/>
        <v>0</v>
      </c>
      <c r="O82" s="5">
        <v>0</v>
      </c>
      <c r="P82" s="5">
        <f t="shared" si="93"/>
        <v>0</v>
      </c>
      <c r="Q82" s="5">
        <v>0</v>
      </c>
      <c r="R82" s="8">
        <f t="shared" si="79"/>
        <v>2662</v>
      </c>
    </row>
    <row r="83" spans="1:18" ht="18" customHeight="1">
      <c r="A83" s="45"/>
      <c r="B83" s="45"/>
      <c r="C83" s="6" t="s">
        <v>14</v>
      </c>
      <c r="D83" s="6">
        <f t="shared" ref="D83:Q83" si="94">D81+D82</f>
        <v>17922</v>
      </c>
      <c r="E83" s="6">
        <f t="shared" si="94"/>
        <v>7227</v>
      </c>
      <c r="F83" s="6">
        <f t="shared" si="94"/>
        <v>22933</v>
      </c>
      <c r="G83" s="6">
        <f t="shared" si="94"/>
        <v>6070</v>
      </c>
      <c r="H83" s="6">
        <f t="shared" si="94"/>
        <v>6740</v>
      </c>
      <c r="I83" s="6">
        <f t="shared" si="94"/>
        <v>0</v>
      </c>
      <c r="J83" s="6">
        <f t="shared" si="94"/>
        <v>1568</v>
      </c>
      <c r="K83" s="6">
        <f t="shared" si="94"/>
        <v>19044</v>
      </c>
      <c r="L83" s="6">
        <f t="shared" si="94"/>
        <v>0</v>
      </c>
      <c r="M83" s="6">
        <f t="shared" si="94"/>
        <v>0</v>
      </c>
      <c r="N83" s="6">
        <f t="shared" si="94"/>
        <v>0</v>
      </c>
      <c r="O83" s="6">
        <f t="shared" si="94"/>
        <v>0</v>
      </c>
      <c r="P83" s="6">
        <f t="shared" si="94"/>
        <v>20</v>
      </c>
      <c r="Q83" s="6">
        <f t="shared" si="94"/>
        <v>120</v>
      </c>
      <c r="R83" s="4">
        <f t="shared" si="79"/>
        <v>24682</v>
      </c>
    </row>
    <row r="84" spans="1:18" ht="18" customHeight="1">
      <c r="A84" s="45">
        <v>26</v>
      </c>
      <c r="B84" s="45" t="s">
        <v>1273</v>
      </c>
      <c r="C84" s="5" t="s">
        <v>1247</v>
      </c>
      <c r="D84" s="5">
        <f t="shared" si="89"/>
        <v>7732</v>
      </c>
      <c r="E84" s="5">
        <v>1176</v>
      </c>
      <c r="F84" s="5">
        <v>5096</v>
      </c>
      <c r="G84" s="5">
        <v>7188</v>
      </c>
      <c r="H84" s="5">
        <f t="shared" si="90"/>
        <v>1768</v>
      </c>
      <c r="I84" s="5">
        <v>0</v>
      </c>
      <c r="J84" s="5">
        <v>0</v>
      </c>
      <c r="K84" s="5">
        <v>5303</v>
      </c>
      <c r="L84" s="5">
        <f t="shared" si="91"/>
        <v>0</v>
      </c>
      <c r="M84" s="5">
        <v>0</v>
      </c>
      <c r="N84" s="5">
        <f t="shared" si="92"/>
        <v>0</v>
      </c>
      <c r="O84" s="5">
        <v>0</v>
      </c>
      <c r="P84" s="5">
        <f t="shared" si="93"/>
        <v>0</v>
      </c>
      <c r="Q84" s="5">
        <v>0</v>
      </c>
      <c r="R84" s="8">
        <f t="shared" si="79"/>
        <v>9500</v>
      </c>
    </row>
    <row r="85" spans="1:18" ht="18" customHeight="1">
      <c r="A85" s="45"/>
      <c r="B85" s="45"/>
      <c r="C85" s="5" t="s">
        <v>1248</v>
      </c>
      <c r="D85" s="5">
        <f t="shared" si="89"/>
        <v>301</v>
      </c>
      <c r="E85" s="5">
        <v>0</v>
      </c>
      <c r="F85" s="5">
        <v>472</v>
      </c>
      <c r="G85" s="5">
        <v>98</v>
      </c>
      <c r="H85" s="5">
        <f t="shared" si="90"/>
        <v>0</v>
      </c>
      <c r="I85" s="5">
        <v>0</v>
      </c>
      <c r="J85" s="5">
        <v>0</v>
      </c>
      <c r="K85" s="5">
        <v>0</v>
      </c>
      <c r="L85" s="5">
        <f t="shared" si="91"/>
        <v>0</v>
      </c>
      <c r="M85" s="5">
        <v>0</v>
      </c>
      <c r="N85" s="5">
        <f t="shared" si="92"/>
        <v>0</v>
      </c>
      <c r="O85" s="5">
        <v>0</v>
      </c>
      <c r="P85" s="5">
        <f t="shared" si="93"/>
        <v>0</v>
      </c>
      <c r="Q85" s="5">
        <v>0</v>
      </c>
      <c r="R85" s="8">
        <f t="shared" si="79"/>
        <v>301</v>
      </c>
    </row>
    <row r="86" spans="1:18" ht="18" customHeight="1">
      <c r="A86" s="45"/>
      <c r="B86" s="45"/>
      <c r="C86" s="6" t="s">
        <v>14</v>
      </c>
      <c r="D86" s="6">
        <f t="shared" ref="D86:Q86" si="95">D84+D85</f>
        <v>8033</v>
      </c>
      <c r="E86" s="6">
        <f t="shared" si="95"/>
        <v>1176</v>
      </c>
      <c r="F86" s="6">
        <f t="shared" si="95"/>
        <v>5568</v>
      </c>
      <c r="G86" s="6">
        <f t="shared" si="95"/>
        <v>7286</v>
      </c>
      <c r="H86" s="6">
        <f t="shared" si="95"/>
        <v>1768</v>
      </c>
      <c r="I86" s="6">
        <f t="shared" si="95"/>
        <v>0</v>
      </c>
      <c r="J86" s="6">
        <f t="shared" si="95"/>
        <v>0</v>
      </c>
      <c r="K86" s="6">
        <f t="shared" si="95"/>
        <v>5303</v>
      </c>
      <c r="L86" s="6">
        <f t="shared" si="95"/>
        <v>0</v>
      </c>
      <c r="M86" s="6">
        <f t="shared" si="95"/>
        <v>0</v>
      </c>
      <c r="N86" s="6">
        <f t="shared" si="95"/>
        <v>0</v>
      </c>
      <c r="O86" s="6">
        <f t="shared" si="95"/>
        <v>0</v>
      </c>
      <c r="P86" s="6">
        <f t="shared" si="95"/>
        <v>0</v>
      </c>
      <c r="Q86" s="6">
        <f t="shared" si="95"/>
        <v>0</v>
      </c>
      <c r="R86" s="4">
        <f t="shared" si="79"/>
        <v>9801</v>
      </c>
    </row>
    <row r="87" spans="1:18" ht="18" customHeight="1">
      <c r="A87" s="45">
        <v>27</v>
      </c>
      <c r="B87" s="45" t="s">
        <v>1274</v>
      </c>
      <c r="C87" s="5" t="s">
        <v>1247</v>
      </c>
      <c r="D87" s="5">
        <f t="shared" ref="D87:D91" si="96">ROUND((E87*4+F87*6+G87*8)/12,0)</f>
        <v>4284</v>
      </c>
      <c r="E87" s="5">
        <v>348</v>
      </c>
      <c r="F87" s="5">
        <v>3600</v>
      </c>
      <c r="G87" s="5">
        <v>3552</v>
      </c>
      <c r="H87" s="5">
        <f t="shared" ref="H87:H91" si="97">ROUND((I87*2+J87*3+K87*4)/12,0)</f>
        <v>5224</v>
      </c>
      <c r="I87" s="5">
        <v>0</v>
      </c>
      <c r="J87" s="5">
        <v>6144</v>
      </c>
      <c r="K87" s="5">
        <v>11063</v>
      </c>
      <c r="L87" s="5">
        <f t="shared" ref="L87:L91" si="98">ROUND(M87*6/12,0)</f>
        <v>0</v>
      </c>
      <c r="M87" s="5">
        <v>0</v>
      </c>
      <c r="N87" s="5">
        <f t="shared" ref="N87:N91" si="99">ROUND(O87*2/12,0)</f>
        <v>0</v>
      </c>
      <c r="O87" s="5">
        <v>0</v>
      </c>
      <c r="P87" s="5">
        <f t="shared" ref="P87:P91" si="100">ROUND(Q87*2/12,0)</f>
        <v>0</v>
      </c>
      <c r="Q87" s="5">
        <v>0</v>
      </c>
      <c r="R87" s="8">
        <f t="shared" si="79"/>
        <v>9508</v>
      </c>
    </row>
    <row r="88" spans="1:18" ht="18" customHeight="1">
      <c r="A88" s="45"/>
      <c r="B88" s="45"/>
      <c r="C88" s="5" t="s">
        <v>1248</v>
      </c>
      <c r="D88" s="5">
        <f t="shared" si="96"/>
        <v>839</v>
      </c>
      <c r="E88" s="5">
        <v>79</v>
      </c>
      <c r="F88" s="5">
        <v>682</v>
      </c>
      <c r="G88" s="5">
        <v>708</v>
      </c>
      <c r="H88" s="5">
        <f t="shared" si="97"/>
        <v>348</v>
      </c>
      <c r="I88" s="5">
        <v>0</v>
      </c>
      <c r="J88" s="5">
        <v>214</v>
      </c>
      <c r="K88" s="5">
        <v>883</v>
      </c>
      <c r="L88" s="5">
        <f t="shared" si="98"/>
        <v>0</v>
      </c>
      <c r="M88" s="5">
        <v>0</v>
      </c>
      <c r="N88" s="5">
        <f t="shared" si="99"/>
        <v>0</v>
      </c>
      <c r="O88" s="5">
        <v>0</v>
      </c>
      <c r="P88" s="5">
        <f t="shared" si="100"/>
        <v>0</v>
      </c>
      <c r="Q88" s="5">
        <v>0</v>
      </c>
      <c r="R88" s="8">
        <f t="shared" si="79"/>
        <v>1187</v>
      </c>
    </row>
    <row r="89" spans="1:18" ht="18" customHeight="1">
      <c r="A89" s="45"/>
      <c r="B89" s="45"/>
      <c r="C89" s="6" t="s">
        <v>14</v>
      </c>
      <c r="D89" s="6">
        <f t="shared" ref="D89:Q89" si="101">D87+D88</f>
        <v>5123</v>
      </c>
      <c r="E89" s="6">
        <f t="shared" si="101"/>
        <v>427</v>
      </c>
      <c r="F89" s="6">
        <f t="shared" si="101"/>
        <v>4282</v>
      </c>
      <c r="G89" s="6">
        <f t="shared" si="101"/>
        <v>4260</v>
      </c>
      <c r="H89" s="6">
        <f t="shared" si="101"/>
        <v>5572</v>
      </c>
      <c r="I89" s="6">
        <f t="shared" si="101"/>
        <v>0</v>
      </c>
      <c r="J89" s="6">
        <f t="shared" si="101"/>
        <v>6358</v>
      </c>
      <c r="K89" s="6">
        <f t="shared" si="101"/>
        <v>11946</v>
      </c>
      <c r="L89" s="6">
        <f t="shared" si="101"/>
        <v>0</v>
      </c>
      <c r="M89" s="6">
        <f t="shared" si="101"/>
        <v>0</v>
      </c>
      <c r="N89" s="6">
        <f t="shared" si="101"/>
        <v>0</v>
      </c>
      <c r="O89" s="6">
        <f t="shared" si="101"/>
        <v>0</v>
      </c>
      <c r="P89" s="6">
        <f t="shared" si="101"/>
        <v>0</v>
      </c>
      <c r="Q89" s="6">
        <f t="shared" si="101"/>
        <v>0</v>
      </c>
      <c r="R89" s="4">
        <f t="shared" si="79"/>
        <v>10695</v>
      </c>
    </row>
    <row r="90" spans="1:18" ht="18" customHeight="1">
      <c r="A90" s="45">
        <v>28</v>
      </c>
      <c r="B90" s="45" t="s">
        <v>1275</v>
      </c>
      <c r="C90" s="5" t="s">
        <v>1247</v>
      </c>
      <c r="D90" s="5">
        <f t="shared" si="96"/>
        <v>16385</v>
      </c>
      <c r="E90" s="5">
        <v>5094</v>
      </c>
      <c r="F90" s="5">
        <v>11704</v>
      </c>
      <c r="G90" s="5">
        <v>13252</v>
      </c>
      <c r="H90" s="5">
        <f t="shared" si="97"/>
        <v>7942</v>
      </c>
      <c r="I90" s="5">
        <v>0</v>
      </c>
      <c r="J90" s="5">
        <v>5472</v>
      </c>
      <c r="K90" s="5">
        <v>19721</v>
      </c>
      <c r="L90" s="5">
        <f t="shared" si="98"/>
        <v>0</v>
      </c>
      <c r="M90" s="5">
        <v>0</v>
      </c>
      <c r="N90" s="5">
        <f t="shared" si="99"/>
        <v>0</v>
      </c>
      <c r="O90" s="5">
        <v>0</v>
      </c>
      <c r="P90" s="5">
        <f t="shared" si="100"/>
        <v>0</v>
      </c>
      <c r="Q90" s="5">
        <v>0</v>
      </c>
      <c r="R90" s="8">
        <f t="shared" si="79"/>
        <v>24327</v>
      </c>
    </row>
    <row r="91" spans="1:18" ht="18" customHeight="1">
      <c r="A91" s="45"/>
      <c r="B91" s="45"/>
      <c r="C91" s="5" t="s">
        <v>1248</v>
      </c>
      <c r="D91" s="5">
        <f t="shared" si="96"/>
        <v>2920</v>
      </c>
      <c r="E91" s="5">
        <v>274</v>
      </c>
      <c r="F91" s="5">
        <v>2665</v>
      </c>
      <c r="G91" s="5">
        <v>2244</v>
      </c>
      <c r="H91" s="5">
        <f t="shared" si="97"/>
        <v>665</v>
      </c>
      <c r="I91" s="5">
        <v>0</v>
      </c>
      <c r="J91" s="5">
        <v>529</v>
      </c>
      <c r="K91" s="5">
        <v>1599</v>
      </c>
      <c r="L91" s="5">
        <f t="shared" si="98"/>
        <v>24</v>
      </c>
      <c r="M91" s="5">
        <v>48</v>
      </c>
      <c r="N91" s="5">
        <f t="shared" si="99"/>
        <v>0</v>
      </c>
      <c r="O91" s="5">
        <v>0</v>
      </c>
      <c r="P91" s="5">
        <f t="shared" si="100"/>
        <v>0</v>
      </c>
      <c r="Q91" s="5">
        <v>0</v>
      </c>
      <c r="R91" s="8">
        <f t="shared" si="79"/>
        <v>3609</v>
      </c>
    </row>
    <row r="92" spans="1:18" ht="18" customHeight="1">
      <c r="A92" s="45"/>
      <c r="B92" s="45"/>
      <c r="C92" s="6" t="s">
        <v>14</v>
      </c>
      <c r="D92" s="6">
        <f t="shared" ref="D92:Q92" si="102">D90+D91</f>
        <v>19305</v>
      </c>
      <c r="E92" s="6">
        <f t="shared" si="102"/>
        <v>5368</v>
      </c>
      <c r="F92" s="6">
        <f t="shared" si="102"/>
        <v>14369</v>
      </c>
      <c r="G92" s="6">
        <f t="shared" si="102"/>
        <v>15496</v>
      </c>
      <c r="H92" s="6">
        <f t="shared" si="102"/>
        <v>8607</v>
      </c>
      <c r="I92" s="6">
        <f t="shared" si="102"/>
        <v>0</v>
      </c>
      <c r="J92" s="6">
        <f t="shared" si="102"/>
        <v>6001</v>
      </c>
      <c r="K92" s="6">
        <f t="shared" si="102"/>
        <v>21320</v>
      </c>
      <c r="L92" s="6">
        <f t="shared" si="102"/>
        <v>24</v>
      </c>
      <c r="M92" s="6">
        <f t="shared" si="102"/>
        <v>48</v>
      </c>
      <c r="N92" s="6">
        <f t="shared" si="102"/>
        <v>0</v>
      </c>
      <c r="O92" s="6">
        <f t="shared" si="102"/>
        <v>0</v>
      </c>
      <c r="P92" s="6">
        <f t="shared" si="102"/>
        <v>0</v>
      </c>
      <c r="Q92" s="6">
        <f t="shared" si="102"/>
        <v>0</v>
      </c>
      <c r="R92" s="4">
        <f t="shared" si="79"/>
        <v>27936</v>
      </c>
    </row>
    <row r="93" spans="1:18" ht="18" customHeight="1">
      <c r="A93" s="45">
        <v>29</v>
      </c>
      <c r="B93" s="45" t="s">
        <v>1276</v>
      </c>
      <c r="C93" s="5" t="s">
        <v>1247</v>
      </c>
      <c r="D93" s="5">
        <f t="shared" ref="D93:D97" si="103">ROUND((E93*4+F93*6+G93*8)/12,0)</f>
        <v>10966</v>
      </c>
      <c r="E93" s="5">
        <v>1308</v>
      </c>
      <c r="F93" s="5">
        <v>12549</v>
      </c>
      <c r="G93" s="5">
        <v>6383</v>
      </c>
      <c r="H93" s="5">
        <f t="shared" ref="H93:H97" si="104">ROUND((I93*2+J93*3+K93*4)/12,0)</f>
        <v>3935</v>
      </c>
      <c r="I93" s="5">
        <v>0</v>
      </c>
      <c r="J93" s="5">
        <v>484</v>
      </c>
      <c r="K93" s="5">
        <v>11441</v>
      </c>
      <c r="L93" s="5">
        <f t="shared" ref="L93:L97" si="105">ROUND(M93*6/12,0)</f>
        <v>0</v>
      </c>
      <c r="M93" s="5">
        <v>0</v>
      </c>
      <c r="N93" s="5">
        <f t="shared" ref="N93:N97" si="106">ROUND(O93*2/12,0)</f>
        <v>0</v>
      </c>
      <c r="O93" s="5">
        <v>0</v>
      </c>
      <c r="P93" s="5">
        <f t="shared" ref="P93:P97" si="107">ROUND(Q93*2/12,0)</f>
        <v>0</v>
      </c>
      <c r="Q93" s="5">
        <v>0</v>
      </c>
      <c r="R93" s="8">
        <f t="shared" si="79"/>
        <v>14901</v>
      </c>
    </row>
    <row r="94" spans="1:18" ht="18" customHeight="1">
      <c r="A94" s="45"/>
      <c r="B94" s="45"/>
      <c r="C94" s="5" t="s">
        <v>1248</v>
      </c>
      <c r="D94" s="5">
        <f t="shared" si="103"/>
        <v>1500</v>
      </c>
      <c r="E94" s="5">
        <v>256</v>
      </c>
      <c r="F94" s="5">
        <v>1347</v>
      </c>
      <c r="G94" s="5">
        <v>1112</v>
      </c>
      <c r="H94" s="5">
        <f t="shared" si="104"/>
        <v>21</v>
      </c>
      <c r="I94" s="5">
        <v>0</v>
      </c>
      <c r="J94" s="5">
        <v>16</v>
      </c>
      <c r="K94" s="5">
        <v>51</v>
      </c>
      <c r="L94" s="5">
        <f t="shared" si="105"/>
        <v>0</v>
      </c>
      <c r="M94" s="5">
        <v>0</v>
      </c>
      <c r="N94" s="5">
        <f t="shared" si="106"/>
        <v>0</v>
      </c>
      <c r="O94" s="5">
        <v>0</v>
      </c>
      <c r="P94" s="5">
        <f t="shared" si="107"/>
        <v>0</v>
      </c>
      <c r="Q94" s="5">
        <v>0</v>
      </c>
      <c r="R94" s="8">
        <f t="shared" si="79"/>
        <v>1521</v>
      </c>
    </row>
    <row r="95" spans="1:18" ht="18" customHeight="1">
      <c r="A95" s="45"/>
      <c r="B95" s="45"/>
      <c r="C95" s="6" t="s">
        <v>14</v>
      </c>
      <c r="D95" s="6">
        <f t="shared" ref="D95:Q95" si="108">D93+D94</f>
        <v>12466</v>
      </c>
      <c r="E95" s="6">
        <f t="shared" si="108"/>
        <v>1564</v>
      </c>
      <c r="F95" s="6">
        <f t="shared" si="108"/>
        <v>13896</v>
      </c>
      <c r="G95" s="6">
        <f t="shared" si="108"/>
        <v>7495</v>
      </c>
      <c r="H95" s="6">
        <f t="shared" si="108"/>
        <v>3956</v>
      </c>
      <c r="I95" s="6">
        <f t="shared" si="108"/>
        <v>0</v>
      </c>
      <c r="J95" s="6">
        <f t="shared" si="108"/>
        <v>500</v>
      </c>
      <c r="K95" s="6">
        <f t="shared" si="108"/>
        <v>11492</v>
      </c>
      <c r="L95" s="6">
        <f t="shared" si="108"/>
        <v>0</v>
      </c>
      <c r="M95" s="6">
        <f t="shared" si="108"/>
        <v>0</v>
      </c>
      <c r="N95" s="6">
        <f t="shared" si="108"/>
        <v>0</v>
      </c>
      <c r="O95" s="6">
        <f t="shared" si="108"/>
        <v>0</v>
      </c>
      <c r="P95" s="6">
        <f t="shared" si="108"/>
        <v>0</v>
      </c>
      <c r="Q95" s="6">
        <f t="shared" si="108"/>
        <v>0</v>
      </c>
      <c r="R95" s="4">
        <f t="shared" si="79"/>
        <v>16422</v>
      </c>
    </row>
    <row r="96" spans="1:18" ht="18" customHeight="1">
      <c r="A96" s="45">
        <v>30</v>
      </c>
      <c r="B96" s="45" t="s">
        <v>1277</v>
      </c>
      <c r="C96" s="5" t="s">
        <v>1247</v>
      </c>
      <c r="D96" s="5">
        <f t="shared" si="103"/>
        <v>12437</v>
      </c>
      <c r="E96" s="5">
        <v>9072</v>
      </c>
      <c r="F96" s="5">
        <v>16234</v>
      </c>
      <c r="G96" s="5">
        <v>1944</v>
      </c>
      <c r="H96" s="5">
        <f t="shared" si="104"/>
        <v>4931</v>
      </c>
      <c r="I96" s="5">
        <v>0</v>
      </c>
      <c r="J96" s="5">
        <v>3180</v>
      </c>
      <c r="K96" s="5">
        <v>12407</v>
      </c>
      <c r="L96" s="5">
        <f t="shared" si="105"/>
        <v>0</v>
      </c>
      <c r="M96" s="5">
        <v>0</v>
      </c>
      <c r="N96" s="5">
        <f t="shared" si="106"/>
        <v>0</v>
      </c>
      <c r="O96" s="5">
        <v>0</v>
      </c>
      <c r="P96" s="5">
        <f t="shared" si="107"/>
        <v>0</v>
      </c>
      <c r="Q96" s="5">
        <v>0</v>
      </c>
      <c r="R96" s="8">
        <f t="shared" si="79"/>
        <v>17368</v>
      </c>
    </row>
    <row r="97" spans="1:18" ht="18" customHeight="1">
      <c r="A97" s="45"/>
      <c r="B97" s="45"/>
      <c r="C97" s="5" t="s">
        <v>1248</v>
      </c>
      <c r="D97" s="5">
        <f t="shared" si="103"/>
        <v>1431</v>
      </c>
      <c r="E97" s="5">
        <v>560</v>
      </c>
      <c r="F97" s="5">
        <v>1738</v>
      </c>
      <c r="G97" s="5">
        <v>563</v>
      </c>
      <c r="H97" s="5">
        <f t="shared" si="104"/>
        <v>411</v>
      </c>
      <c r="I97" s="5">
        <v>0</v>
      </c>
      <c r="J97" s="5">
        <v>210</v>
      </c>
      <c r="K97" s="5">
        <v>1074</v>
      </c>
      <c r="L97" s="5">
        <f t="shared" si="105"/>
        <v>0</v>
      </c>
      <c r="M97" s="5">
        <v>0</v>
      </c>
      <c r="N97" s="5">
        <f t="shared" si="106"/>
        <v>0</v>
      </c>
      <c r="O97" s="5">
        <v>0</v>
      </c>
      <c r="P97" s="5">
        <f t="shared" si="107"/>
        <v>0</v>
      </c>
      <c r="Q97" s="5">
        <v>0</v>
      </c>
      <c r="R97" s="8">
        <f t="shared" si="79"/>
        <v>1842</v>
      </c>
    </row>
    <row r="98" spans="1:18" ht="18" customHeight="1">
      <c r="A98" s="45"/>
      <c r="B98" s="45"/>
      <c r="C98" s="6" t="s">
        <v>14</v>
      </c>
      <c r="D98" s="6">
        <f t="shared" ref="D98:Q98" si="109">D96+D97</f>
        <v>13868</v>
      </c>
      <c r="E98" s="6">
        <f t="shared" si="109"/>
        <v>9632</v>
      </c>
      <c r="F98" s="6">
        <f t="shared" si="109"/>
        <v>17972</v>
      </c>
      <c r="G98" s="6">
        <f t="shared" si="109"/>
        <v>2507</v>
      </c>
      <c r="H98" s="6">
        <f t="shared" si="109"/>
        <v>5342</v>
      </c>
      <c r="I98" s="6">
        <f t="shared" si="109"/>
        <v>0</v>
      </c>
      <c r="J98" s="6">
        <f t="shared" si="109"/>
        <v>3390</v>
      </c>
      <c r="K98" s="6">
        <f t="shared" si="109"/>
        <v>13481</v>
      </c>
      <c r="L98" s="6">
        <f t="shared" si="109"/>
        <v>0</v>
      </c>
      <c r="M98" s="6">
        <f t="shared" si="109"/>
        <v>0</v>
      </c>
      <c r="N98" s="6">
        <f t="shared" si="109"/>
        <v>0</v>
      </c>
      <c r="O98" s="6">
        <f t="shared" si="109"/>
        <v>0</v>
      </c>
      <c r="P98" s="6">
        <f t="shared" si="109"/>
        <v>0</v>
      </c>
      <c r="Q98" s="6">
        <f t="shared" si="109"/>
        <v>0</v>
      </c>
      <c r="R98" s="4">
        <f t="shared" si="79"/>
        <v>19210</v>
      </c>
    </row>
    <row r="99" spans="1:18" ht="18" customHeight="1">
      <c r="A99" s="45">
        <v>31</v>
      </c>
      <c r="B99" s="45" t="s">
        <v>1278</v>
      </c>
      <c r="C99" s="5" t="s">
        <v>1247</v>
      </c>
      <c r="D99" s="5">
        <f t="shared" ref="D99:D103" si="110">ROUND((E99*4+F99*6+G99*8)/12,0)</f>
        <v>318</v>
      </c>
      <c r="E99" s="5">
        <v>240</v>
      </c>
      <c r="F99" s="5">
        <v>60</v>
      </c>
      <c r="G99" s="5">
        <v>312</v>
      </c>
      <c r="H99" s="5">
        <f t="shared" ref="H99:H103" si="111">ROUND((I99*2+J99*3+K99*4)/12,0)</f>
        <v>1082</v>
      </c>
      <c r="I99" s="5">
        <v>0</v>
      </c>
      <c r="J99" s="5">
        <v>216</v>
      </c>
      <c r="K99" s="5">
        <v>3084</v>
      </c>
      <c r="L99" s="5">
        <f t="shared" ref="L99:L103" si="112">ROUND(M99*6/12,0)</f>
        <v>0</v>
      </c>
      <c r="M99" s="5">
        <v>0</v>
      </c>
      <c r="N99" s="5">
        <f t="shared" ref="N99:N103" si="113">ROUND(O99*2/12,0)</f>
        <v>0</v>
      </c>
      <c r="O99" s="5">
        <v>0</v>
      </c>
      <c r="P99" s="5">
        <f t="shared" ref="P99:P103" si="114">ROUND(Q99*2/12,0)</f>
        <v>0</v>
      </c>
      <c r="Q99" s="5">
        <v>0</v>
      </c>
      <c r="R99" s="8">
        <f t="shared" si="79"/>
        <v>1400</v>
      </c>
    </row>
    <row r="100" spans="1:18" ht="18" customHeight="1">
      <c r="A100" s="45"/>
      <c r="B100" s="45"/>
      <c r="C100" s="5" t="s">
        <v>1248</v>
      </c>
      <c r="D100" s="5">
        <f t="shared" si="110"/>
        <v>9</v>
      </c>
      <c r="E100" s="5">
        <v>14</v>
      </c>
      <c r="F100" s="5">
        <v>0</v>
      </c>
      <c r="G100" s="5">
        <v>6</v>
      </c>
      <c r="H100" s="5">
        <f t="shared" si="111"/>
        <v>30</v>
      </c>
      <c r="I100" s="5">
        <v>0</v>
      </c>
      <c r="J100" s="5">
        <v>120</v>
      </c>
      <c r="K100" s="5">
        <v>0</v>
      </c>
      <c r="L100" s="5">
        <f t="shared" si="112"/>
        <v>0</v>
      </c>
      <c r="M100" s="5">
        <v>0</v>
      </c>
      <c r="N100" s="5">
        <f t="shared" si="113"/>
        <v>0</v>
      </c>
      <c r="O100" s="5">
        <v>0</v>
      </c>
      <c r="P100" s="5">
        <f t="shared" si="114"/>
        <v>0</v>
      </c>
      <c r="Q100" s="5">
        <v>0</v>
      </c>
      <c r="R100" s="8">
        <f t="shared" si="79"/>
        <v>39</v>
      </c>
    </row>
    <row r="101" spans="1:18" ht="18" customHeight="1">
      <c r="A101" s="45"/>
      <c r="B101" s="45"/>
      <c r="C101" s="6" t="s">
        <v>14</v>
      </c>
      <c r="D101" s="6">
        <f t="shared" ref="D101:Q101" si="115">D99+D100</f>
        <v>327</v>
      </c>
      <c r="E101" s="6">
        <f t="shared" si="115"/>
        <v>254</v>
      </c>
      <c r="F101" s="6">
        <f t="shared" si="115"/>
        <v>60</v>
      </c>
      <c r="G101" s="6">
        <f t="shared" si="115"/>
        <v>318</v>
      </c>
      <c r="H101" s="6">
        <f t="shared" si="115"/>
        <v>1112</v>
      </c>
      <c r="I101" s="6">
        <f t="shared" si="115"/>
        <v>0</v>
      </c>
      <c r="J101" s="6">
        <f t="shared" si="115"/>
        <v>336</v>
      </c>
      <c r="K101" s="6">
        <f t="shared" si="115"/>
        <v>3084</v>
      </c>
      <c r="L101" s="6">
        <f t="shared" si="115"/>
        <v>0</v>
      </c>
      <c r="M101" s="6">
        <f t="shared" si="115"/>
        <v>0</v>
      </c>
      <c r="N101" s="6">
        <f t="shared" si="115"/>
        <v>0</v>
      </c>
      <c r="O101" s="6">
        <f t="shared" si="115"/>
        <v>0</v>
      </c>
      <c r="P101" s="6">
        <f t="shared" si="115"/>
        <v>0</v>
      </c>
      <c r="Q101" s="6">
        <f t="shared" si="115"/>
        <v>0</v>
      </c>
      <c r="R101" s="4">
        <f t="shared" si="79"/>
        <v>1439</v>
      </c>
    </row>
    <row r="102" spans="1:18" ht="18" customHeight="1">
      <c r="A102" s="45">
        <v>32</v>
      </c>
      <c r="B102" s="45" t="s">
        <v>1279</v>
      </c>
      <c r="C102" s="5" t="s">
        <v>1247</v>
      </c>
      <c r="D102" s="5">
        <f t="shared" si="110"/>
        <v>27121</v>
      </c>
      <c r="E102" s="5">
        <v>2054</v>
      </c>
      <c r="F102" s="5">
        <v>13128</v>
      </c>
      <c r="G102" s="5">
        <v>29808</v>
      </c>
      <c r="H102" s="5">
        <f t="shared" si="111"/>
        <v>6873</v>
      </c>
      <c r="I102" s="5">
        <v>0</v>
      </c>
      <c r="J102" s="5">
        <v>996</v>
      </c>
      <c r="K102" s="5">
        <v>19872</v>
      </c>
      <c r="L102" s="5">
        <f t="shared" si="112"/>
        <v>0</v>
      </c>
      <c r="M102" s="5">
        <v>0</v>
      </c>
      <c r="N102" s="5">
        <f t="shared" si="113"/>
        <v>0</v>
      </c>
      <c r="O102" s="5">
        <v>0</v>
      </c>
      <c r="P102" s="5">
        <f t="shared" si="114"/>
        <v>0</v>
      </c>
      <c r="Q102" s="5">
        <v>0</v>
      </c>
      <c r="R102" s="8">
        <f t="shared" si="79"/>
        <v>33994</v>
      </c>
    </row>
    <row r="103" spans="1:18" ht="18" customHeight="1">
      <c r="A103" s="45"/>
      <c r="B103" s="45"/>
      <c r="C103" s="5" t="s">
        <v>1248</v>
      </c>
      <c r="D103" s="5">
        <f t="shared" si="110"/>
        <v>6939</v>
      </c>
      <c r="E103" s="5">
        <v>253</v>
      </c>
      <c r="F103" s="5">
        <v>1915</v>
      </c>
      <c r="G103" s="5">
        <v>8845</v>
      </c>
      <c r="H103" s="5">
        <f t="shared" si="111"/>
        <v>0</v>
      </c>
      <c r="I103" s="5">
        <v>0</v>
      </c>
      <c r="J103" s="5">
        <v>0</v>
      </c>
      <c r="K103" s="5">
        <v>0</v>
      </c>
      <c r="L103" s="5">
        <f t="shared" si="112"/>
        <v>0</v>
      </c>
      <c r="M103" s="5">
        <v>0</v>
      </c>
      <c r="N103" s="5">
        <f t="shared" si="113"/>
        <v>0</v>
      </c>
      <c r="O103" s="5">
        <v>0</v>
      </c>
      <c r="P103" s="5">
        <f t="shared" si="114"/>
        <v>0</v>
      </c>
      <c r="Q103" s="5">
        <v>0</v>
      </c>
      <c r="R103" s="8">
        <f t="shared" si="79"/>
        <v>6939</v>
      </c>
    </row>
    <row r="104" spans="1:18" ht="18" customHeight="1">
      <c r="A104" s="45"/>
      <c r="B104" s="45"/>
      <c r="C104" s="6" t="s">
        <v>14</v>
      </c>
      <c r="D104" s="6">
        <f t="shared" ref="D104:Q104" si="116">D102+D103</f>
        <v>34060</v>
      </c>
      <c r="E104" s="6">
        <f t="shared" si="116"/>
        <v>2307</v>
      </c>
      <c r="F104" s="6">
        <f t="shared" si="116"/>
        <v>15043</v>
      </c>
      <c r="G104" s="6">
        <f t="shared" si="116"/>
        <v>38653</v>
      </c>
      <c r="H104" s="6">
        <f t="shared" si="116"/>
        <v>6873</v>
      </c>
      <c r="I104" s="6">
        <f t="shared" si="116"/>
        <v>0</v>
      </c>
      <c r="J104" s="6">
        <f t="shared" si="116"/>
        <v>996</v>
      </c>
      <c r="K104" s="6">
        <f t="shared" si="116"/>
        <v>19872</v>
      </c>
      <c r="L104" s="6">
        <f t="shared" si="116"/>
        <v>0</v>
      </c>
      <c r="M104" s="6">
        <f t="shared" si="116"/>
        <v>0</v>
      </c>
      <c r="N104" s="6">
        <f t="shared" si="116"/>
        <v>0</v>
      </c>
      <c r="O104" s="6">
        <f t="shared" si="116"/>
        <v>0</v>
      </c>
      <c r="P104" s="6">
        <f t="shared" si="116"/>
        <v>0</v>
      </c>
      <c r="Q104" s="6">
        <f t="shared" si="116"/>
        <v>0</v>
      </c>
      <c r="R104" s="4">
        <f t="shared" si="79"/>
        <v>40933</v>
      </c>
    </row>
    <row r="105" spans="1:18" ht="18" customHeight="1">
      <c r="A105" s="45">
        <v>33</v>
      </c>
      <c r="B105" s="45" t="s">
        <v>1280</v>
      </c>
      <c r="C105" s="5" t="s">
        <v>1247</v>
      </c>
      <c r="D105" s="5">
        <f t="shared" ref="D105:D109" si="117">ROUND((E105*4+F105*6+G105*8)/12,0)</f>
        <v>9387</v>
      </c>
      <c r="E105" s="5">
        <v>132</v>
      </c>
      <c r="F105" s="5">
        <v>14038</v>
      </c>
      <c r="G105" s="5">
        <v>3486</v>
      </c>
      <c r="H105" s="5">
        <f t="shared" ref="H105:H109" si="118">ROUND((I105*2+J105*3+K105*4)/12,0)</f>
        <v>3743</v>
      </c>
      <c r="I105" s="5">
        <v>0</v>
      </c>
      <c r="J105" s="5">
        <v>0</v>
      </c>
      <c r="K105" s="5">
        <v>11228</v>
      </c>
      <c r="L105" s="5">
        <f t="shared" ref="L105:L109" si="119">ROUND(M105*6/12,0)</f>
        <v>0</v>
      </c>
      <c r="M105" s="5">
        <v>0</v>
      </c>
      <c r="N105" s="5">
        <f t="shared" ref="N105:N109" si="120">ROUND(O105*2/12,0)</f>
        <v>0</v>
      </c>
      <c r="O105" s="5">
        <v>0</v>
      </c>
      <c r="P105" s="5">
        <f t="shared" ref="P105:P109" si="121">ROUND(Q105*2/12,0)</f>
        <v>0</v>
      </c>
      <c r="Q105" s="5">
        <v>0</v>
      </c>
      <c r="R105" s="8">
        <f t="shared" si="79"/>
        <v>13130</v>
      </c>
    </row>
    <row r="106" spans="1:18" ht="18" customHeight="1">
      <c r="A106" s="45"/>
      <c r="B106" s="45"/>
      <c r="C106" s="5" t="s">
        <v>1248</v>
      </c>
      <c r="D106" s="5">
        <f t="shared" si="117"/>
        <v>2851</v>
      </c>
      <c r="E106" s="5">
        <v>5</v>
      </c>
      <c r="F106" s="5">
        <v>3178</v>
      </c>
      <c r="G106" s="5">
        <v>1890</v>
      </c>
      <c r="H106" s="5">
        <f t="shared" si="118"/>
        <v>0</v>
      </c>
      <c r="I106" s="5">
        <v>0</v>
      </c>
      <c r="J106" s="5">
        <v>0</v>
      </c>
      <c r="K106" s="5">
        <v>0</v>
      </c>
      <c r="L106" s="5">
        <f t="shared" si="119"/>
        <v>0</v>
      </c>
      <c r="M106" s="5">
        <v>0</v>
      </c>
      <c r="N106" s="5">
        <f t="shared" si="120"/>
        <v>0</v>
      </c>
      <c r="O106" s="5">
        <v>0</v>
      </c>
      <c r="P106" s="5">
        <f t="shared" si="121"/>
        <v>0</v>
      </c>
      <c r="Q106" s="5">
        <v>0</v>
      </c>
      <c r="R106" s="8">
        <f t="shared" si="79"/>
        <v>2851</v>
      </c>
    </row>
    <row r="107" spans="1:18" ht="18" customHeight="1">
      <c r="A107" s="45"/>
      <c r="B107" s="45"/>
      <c r="C107" s="6" t="s">
        <v>14</v>
      </c>
      <c r="D107" s="6">
        <f t="shared" ref="D107:Q107" si="122">D105+D106</f>
        <v>12238</v>
      </c>
      <c r="E107" s="6">
        <f t="shared" si="122"/>
        <v>137</v>
      </c>
      <c r="F107" s="6">
        <f t="shared" si="122"/>
        <v>17216</v>
      </c>
      <c r="G107" s="6">
        <f t="shared" si="122"/>
        <v>5376</v>
      </c>
      <c r="H107" s="6">
        <f t="shared" si="122"/>
        <v>3743</v>
      </c>
      <c r="I107" s="6">
        <f t="shared" si="122"/>
        <v>0</v>
      </c>
      <c r="J107" s="6">
        <f t="shared" si="122"/>
        <v>0</v>
      </c>
      <c r="K107" s="6">
        <f t="shared" si="122"/>
        <v>11228</v>
      </c>
      <c r="L107" s="6">
        <f t="shared" si="122"/>
        <v>0</v>
      </c>
      <c r="M107" s="6">
        <f t="shared" si="122"/>
        <v>0</v>
      </c>
      <c r="N107" s="6">
        <f t="shared" si="122"/>
        <v>0</v>
      </c>
      <c r="O107" s="6">
        <f t="shared" si="122"/>
        <v>0</v>
      </c>
      <c r="P107" s="6">
        <f t="shared" si="122"/>
        <v>0</v>
      </c>
      <c r="Q107" s="6">
        <f t="shared" si="122"/>
        <v>0</v>
      </c>
      <c r="R107" s="4">
        <f t="shared" si="79"/>
        <v>15981</v>
      </c>
    </row>
    <row r="108" spans="1:18" ht="18" customHeight="1">
      <c r="A108" s="45">
        <v>34</v>
      </c>
      <c r="B108" s="45" t="s">
        <v>1281</v>
      </c>
      <c r="C108" s="5" t="s">
        <v>1247</v>
      </c>
      <c r="D108" s="5">
        <f t="shared" si="117"/>
        <v>4364</v>
      </c>
      <c r="E108" s="5">
        <v>1512</v>
      </c>
      <c r="F108" s="5">
        <v>5640</v>
      </c>
      <c r="G108" s="5">
        <v>1560</v>
      </c>
      <c r="H108" s="5">
        <f t="shared" si="118"/>
        <v>1177</v>
      </c>
      <c r="I108" s="5">
        <v>0</v>
      </c>
      <c r="J108" s="5">
        <v>852</v>
      </c>
      <c r="K108" s="5">
        <v>2892</v>
      </c>
      <c r="L108" s="5">
        <f t="shared" si="119"/>
        <v>0</v>
      </c>
      <c r="M108" s="5">
        <v>0</v>
      </c>
      <c r="N108" s="5">
        <f t="shared" si="120"/>
        <v>0</v>
      </c>
      <c r="O108" s="5">
        <v>0</v>
      </c>
      <c r="P108" s="5">
        <f t="shared" si="121"/>
        <v>0</v>
      </c>
      <c r="Q108" s="5">
        <v>0</v>
      </c>
      <c r="R108" s="8">
        <f t="shared" si="79"/>
        <v>5541</v>
      </c>
    </row>
    <row r="109" spans="1:18" ht="18" customHeight="1">
      <c r="A109" s="45"/>
      <c r="B109" s="45"/>
      <c r="C109" s="5" t="s">
        <v>1248</v>
      </c>
      <c r="D109" s="5">
        <f t="shared" si="117"/>
        <v>162</v>
      </c>
      <c r="E109" s="5">
        <v>0</v>
      </c>
      <c r="F109" s="5">
        <v>146</v>
      </c>
      <c r="G109" s="5">
        <v>133</v>
      </c>
      <c r="H109" s="5">
        <f t="shared" si="118"/>
        <v>0</v>
      </c>
      <c r="I109" s="5">
        <v>0</v>
      </c>
      <c r="J109" s="5">
        <v>0</v>
      </c>
      <c r="K109" s="5">
        <v>0</v>
      </c>
      <c r="L109" s="5">
        <f t="shared" si="119"/>
        <v>0</v>
      </c>
      <c r="M109" s="5">
        <v>0</v>
      </c>
      <c r="N109" s="5">
        <f t="shared" si="120"/>
        <v>0</v>
      </c>
      <c r="O109" s="5">
        <v>0</v>
      </c>
      <c r="P109" s="5">
        <f t="shared" si="121"/>
        <v>0</v>
      </c>
      <c r="Q109" s="5">
        <v>0</v>
      </c>
      <c r="R109" s="8">
        <f t="shared" si="79"/>
        <v>162</v>
      </c>
    </row>
    <row r="110" spans="1:18" ht="18" customHeight="1">
      <c r="A110" s="45"/>
      <c r="B110" s="45"/>
      <c r="C110" s="6" t="s">
        <v>14</v>
      </c>
      <c r="D110" s="6">
        <f t="shared" ref="D110:Q110" si="123">D108+D109</f>
        <v>4526</v>
      </c>
      <c r="E110" s="6">
        <f t="shared" si="123"/>
        <v>1512</v>
      </c>
      <c r="F110" s="6">
        <f t="shared" si="123"/>
        <v>5786</v>
      </c>
      <c r="G110" s="6">
        <f t="shared" si="123"/>
        <v>1693</v>
      </c>
      <c r="H110" s="6">
        <f t="shared" si="123"/>
        <v>1177</v>
      </c>
      <c r="I110" s="6">
        <f t="shared" si="123"/>
        <v>0</v>
      </c>
      <c r="J110" s="6">
        <f t="shared" si="123"/>
        <v>852</v>
      </c>
      <c r="K110" s="6">
        <f t="shared" si="123"/>
        <v>2892</v>
      </c>
      <c r="L110" s="6">
        <f t="shared" si="123"/>
        <v>0</v>
      </c>
      <c r="M110" s="6">
        <f t="shared" si="123"/>
        <v>0</v>
      </c>
      <c r="N110" s="6">
        <f t="shared" si="123"/>
        <v>0</v>
      </c>
      <c r="O110" s="6">
        <f t="shared" si="123"/>
        <v>0</v>
      </c>
      <c r="P110" s="6">
        <f t="shared" si="123"/>
        <v>0</v>
      </c>
      <c r="Q110" s="6">
        <f t="shared" si="123"/>
        <v>0</v>
      </c>
      <c r="R110" s="4">
        <f t="shared" si="79"/>
        <v>5703</v>
      </c>
    </row>
    <row r="111" spans="1:18" ht="18" customHeight="1">
      <c r="A111" s="45">
        <v>35</v>
      </c>
      <c r="B111" s="45" t="s">
        <v>1282</v>
      </c>
      <c r="C111" s="5" t="s">
        <v>1247</v>
      </c>
      <c r="D111" s="5">
        <f t="shared" ref="D111:D115" si="124">ROUND((E111*4+F111*6+G111*8)/12,0)</f>
        <v>3974</v>
      </c>
      <c r="E111" s="5">
        <v>396</v>
      </c>
      <c r="F111" s="5">
        <v>1476</v>
      </c>
      <c r="G111" s="5">
        <v>4656</v>
      </c>
      <c r="H111" s="5">
        <f t="shared" ref="H111:H115" si="125">ROUND((I111*2+J111*3+K111*4)/12,0)</f>
        <v>520</v>
      </c>
      <c r="I111" s="5">
        <v>0</v>
      </c>
      <c r="J111" s="5">
        <v>960</v>
      </c>
      <c r="K111" s="5">
        <v>840</v>
      </c>
      <c r="L111" s="5">
        <f t="shared" ref="L111:L115" si="126">ROUND(M111*6/12,0)</f>
        <v>0</v>
      </c>
      <c r="M111" s="5">
        <v>0</v>
      </c>
      <c r="N111" s="5">
        <f t="shared" ref="N111:N115" si="127">ROUND(O111*2/12,0)</f>
        <v>0</v>
      </c>
      <c r="O111" s="5">
        <v>0</v>
      </c>
      <c r="P111" s="5">
        <f t="shared" ref="P111:P115" si="128">ROUND(Q111*2/12,0)</f>
        <v>0</v>
      </c>
      <c r="Q111" s="5">
        <v>0</v>
      </c>
      <c r="R111" s="8">
        <f t="shared" si="79"/>
        <v>4494</v>
      </c>
    </row>
    <row r="112" spans="1:18" ht="18" customHeight="1">
      <c r="A112" s="45"/>
      <c r="B112" s="45"/>
      <c r="C112" s="5" t="s">
        <v>1248</v>
      </c>
      <c r="D112" s="5">
        <f t="shared" si="124"/>
        <v>273</v>
      </c>
      <c r="E112" s="5">
        <v>0</v>
      </c>
      <c r="F112" s="5">
        <v>146</v>
      </c>
      <c r="G112" s="5">
        <v>300</v>
      </c>
      <c r="H112" s="5">
        <f t="shared" si="125"/>
        <v>0</v>
      </c>
      <c r="I112" s="5">
        <v>0</v>
      </c>
      <c r="J112" s="5">
        <v>0</v>
      </c>
      <c r="K112" s="5">
        <v>0</v>
      </c>
      <c r="L112" s="5">
        <f t="shared" si="126"/>
        <v>0</v>
      </c>
      <c r="M112" s="5">
        <v>0</v>
      </c>
      <c r="N112" s="5">
        <f t="shared" si="127"/>
        <v>0</v>
      </c>
      <c r="O112" s="5">
        <v>0</v>
      </c>
      <c r="P112" s="5">
        <f t="shared" si="128"/>
        <v>0</v>
      </c>
      <c r="Q112" s="5">
        <v>0</v>
      </c>
      <c r="R112" s="8">
        <f t="shared" si="79"/>
        <v>273</v>
      </c>
    </row>
    <row r="113" spans="1:18" ht="18" customHeight="1">
      <c r="A113" s="45"/>
      <c r="B113" s="45"/>
      <c r="C113" s="6" t="s">
        <v>14</v>
      </c>
      <c r="D113" s="6">
        <f t="shared" ref="D113:Q113" si="129">D111+D112</f>
        <v>4247</v>
      </c>
      <c r="E113" s="6">
        <f t="shared" si="129"/>
        <v>396</v>
      </c>
      <c r="F113" s="6">
        <f t="shared" si="129"/>
        <v>1622</v>
      </c>
      <c r="G113" s="6">
        <f t="shared" si="129"/>
        <v>4956</v>
      </c>
      <c r="H113" s="6">
        <f t="shared" si="129"/>
        <v>520</v>
      </c>
      <c r="I113" s="6">
        <f t="shared" si="129"/>
        <v>0</v>
      </c>
      <c r="J113" s="6">
        <f t="shared" si="129"/>
        <v>960</v>
      </c>
      <c r="K113" s="6">
        <f t="shared" si="129"/>
        <v>840</v>
      </c>
      <c r="L113" s="6">
        <f t="shared" si="129"/>
        <v>0</v>
      </c>
      <c r="M113" s="6">
        <f t="shared" si="129"/>
        <v>0</v>
      </c>
      <c r="N113" s="6">
        <f t="shared" si="129"/>
        <v>0</v>
      </c>
      <c r="O113" s="6">
        <f t="shared" si="129"/>
        <v>0</v>
      </c>
      <c r="P113" s="6">
        <f t="shared" si="129"/>
        <v>0</v>
      </c>
      <c r="Q113" s="6">
        <f t="shared" si="129"/>
        <v>0</v>
      </c>
      <c r="R113" s="4">
        <f t="shared" si="79"/>
        <v>4767</v>
      </c>
    </row>
    <row r="114" spans="1:18" ht="18" customHeight="1">
      <c r="A114" s="45">
        <v>36</v>
      </c>
      <c r="B114" s="45" t="s">
        <v>1283</v>
      </c>
      <c r="C114" s="5" t="s">
        <v>1247</v>
      </c>
      <c r="D114" s="5">
        <f t="shared" si="124"/>
        <v>2410</v>
      </c>
      <c r="E114" s="5">
        <v>240</v>
      </c>
      <c r="F114" s="5">
        <v>1608</v>
      </c>
      <c r="G114" s="5">
        <v>2289</v>
      </c>
      <c r="H114" s="5">
        <f t="shared" si="125"/>
        <v>3363</v>
      </c>
      <c r="I114" s="5">
        <v>0</v>
      </c>
      <c r="J114" s="5">
        <v>396</v>
      </c>
      <c r="K114" s="5">
        <v>9792</v>
      </c>
      <c r="L114" s="5">
        <f t="shared" si="126"/>
        <v>0</v>
      </c>
      <c r="M114" s="5">
        <v>0</v>
      </c>
      <c r="N114" s="5">
        <f t="shared" si="127"/>
        <v>0</v>
      </c>
      <c r="O114" s="5">
        <v>0</v>
      </c>
      <c r="P114" s="5">
        <f t="shared" si="128"/>
        <v>4</v>
      </c>
      <c r="Q114" s="5">
        <v>24</v>
      </c>
      <c r="R114" s="8">
        <f t="shared" si="79"/>
        <v>5777</v>
      </c>
    </row>
    <row r="115" spans="1:18" ht="18" customHeight="1">
      <c r="A115" s="45"/>
      <c r="B115" s="45"/>
      <c r="C115" s="5" t="s">
        <v>1248</v>
      </c>
      <c r="D115" s="5">
        <f t="shared" si="124"/>
        <v>672</v>
      </c>
      <c r="E115" s="5">
        <v>0</v>
      </c>
      <c r="F115" s="5">
        <v>114</v>
      </c>
      <c r="G115" s="5">
        <v>923</v>
      </c>
      <c r="H115" s="5">
        <f t="shared" si="125"/>
        <v>222</v>
      </c>
      <c r="I115" s="5">
        <v>0</v>
      </c>
      <c r="J115" s="5">
        <v>0</v>
      </c>
      <c r="K115" s="5">
        <v>665</v>
      </c>
      <c r="L115" s="5">
        <f t="shared" si="126"/>
        <v>0</v>
      </c>
      <c r="M115" s="5">
        <v>0</v>
      </c>
      <c r="N115" s="5">
        <f t="shared" si="127"/>
        <v>0</v>
      </c>
      <c r="O115" s="5">
        <v>0</v>
      </c>
      <c r="P115" s="5">
        <f t="shared" si="128"/>
        <v>0</v>
      </c>
      <c r="Q115" s="5">
        <v>0</v>
      </c>
      <c r="R115" s="8">
        <f t="shared" si="79"/>
        <v>894</v>
      </c>
    </row>
    <row r="116" spans="1:18" ht="18" customHeight="1">
      <c r="A116" s="45"/>
      <c r="B116" s="45"/>
      <c r="C116" s="6" t="s">
        <v>14</v>
      </c>
      <c r="D116" s="6">
        <f t="shared" ref="D116:Q116" si="130">D114+D115</f>
        <v>3082</v>
      </c>
      <c r="E116" s="6">
        <f t="shared" si="130"/>
        <v>240</v>
      </c>
      <c r="F116" s="6">
        <f t="shared" si="130"/>
        <v>1722</v>
      </c>
      <c r="G116" s="6">
        <f t="shared" si="130"/>
        <v>3212</v>
      </c>
      <c r="H116" s="6">
        <f t="shared" si="130"/>
        <v>3585</v>
      </c>
      <c r="I116" s="6">
        <f t="shared" si="130"/>
        <v>0</v>
      </c>
      <c r="J116" s="6">
        <f t="shared" si="130"/>
        <v>396</v>
      </c>
      <c r="K116" s="6">
        <f t="shared" si="130"/>
        <v>10457</v>
      </c>
      <c r="L116" s="6">
        <f t="shared" si="130"/>
        <v>0</v>
      </c>
      <c r="M116" s="6">
        <f t="shared" si="130"/>
        <v>0</v>
      </c>
      <c r="N116" s="6">
        <f t="shared" si="130"/>
        <v>0</v>
      </c>
      <c r="O116" s="6">
        <f t="shared" si="130"/>
        <v>0</v>
      </c>
      <c r="P116" s="6">
        <f t="shared" si="130"/>
        <v>4</v>
      </c>
      <c r="Q116" s="6">
        <f t="shared" si="130"/>
        <v>24</v>
      </c>
      <c r="R116" s="4">
        <f t="shared" si="79"/>
        <v>6671</v>
      </c>
    </row>
    <row r="117" spans="1:18" ht="18" customHeight="1">
      <c r="A117" s="45">
        <v>37</v>
      </c>
      <c r="B117" s="45" t="s">
        <v>1284</v>
      </c>
      <c r="C117" s="5" t="s">
        <v>1247</v>
      </c>
      <c r="D117" s="5">
        <f>ROUND((E117*4+F117*6+G117*8)/12,0)</f>
        <v>460</v>
      </c>
      <c r="E117" s="5">
        <v>0</v>
      </c>
      <c r="F117" s="5">
        <v>120</v>
      </c>
      <c r="G117" s="5">
        <v>600</v>
      </c>
      <c r="H117" s="5">
        <f>ROUND((I117*2+J117*3+K117*4)/12,0)</f>
        <v>152</v>
      </c>
      <c r="I117" s="5">
        <v>0</v>
      </c>
      <c r="J117" s="5">
        <v>0</v>
      </c>
      <c r="K117" s="5">
        <v>456</v>
      </c>
      <c r="L117" s="5">
        <f>ROUND(M117*6/12,0)</f>
        <v>0</v>
      </c>
      <c r="M117" s="5">
        <v>0</v>
      </c>
      <c r="N117" s="5">
        <f>ROUND(O117*2/12,0)</f>
        <v>0</v>
      </c>
      <c r="O117" s="5">
        <v>0</v>
      </c>
      <c r="P117" s="5">
        <f>ROUND(Q117*2/12,0)</f>
        <v>0</v>
      </c>
      <c r="Q117" s="5">
        <v>0</v>
      </c>
      <c r="R117" s="8">
        <f t="shared" si="79"/>
        <v>612</v>
      </c>
    </row>
    <row r="118" spans="1:18" ht="18" customHeight="1">
      <c r="A118" s="45"/>
      <c r="B118" s="45"/>
      <c r="C118" s="5" t="s">
        <v>1248</v>
      </c>
      <c r="D118" s="5">
        <f>ROUND((E118*4+F118*6+G118*8)/12,0)</f>
        <v>79</v>
      </c>
      <c r="E118" s="5">
        <v>7</v>
      </c>
      <c r="F118" s="5">
        <v>0</v>
      </c>
      <c r="G118" s="5">
        <v>115</v>
      </c>
      <c r="H118" s="5">
        <f>ROUND((I118*2+J118*3+K118*4)/12,0)</f>
        <v>1</v>
      </c>
      <c r="I118" s="5">
        <v>0</v>
      </c>
      <c r="J118" s="5">
        <v>4</v>
      </c>
      <c r="K118" s="5">
        <v>0</v>
      </c>
      <c r="L118" s="5">
        <f>ROUND(M118*6/12,0)</f>
        <v>0</v>
      </c>
      <c r="M118" s="5">
        <v>0</v>
      </c>
      <c r="N118" s="5">
        <f>ROUND(O118*2/12,0)</f>
        <v>0</v>
      </c>
      <c r="O118" s="5">
        <v>0</v>
      </c>
      <c r="P118" s="5">
        <f>ROUND(Q118*2/12,0)</f>
        <v>0</v>
      </c>
      <c r="Q118" s="5">
        <v>0</v>
      </c>
      <c r="R118" s="8">
        <f t="shared" si="79"/>
        <v>80</v>
      </c>
    </row>
    <row r="119" spans="1:18" ht="18" customHeight="1">
      <c r="A119" s="45"/>
      <c r="B119" s="45"/>
      <c r="C119" s="6" t="s">
        <v>14</v>
      </c>
      <c r="D119" s="6">
        <f t="shared" ref="D119:Q119" si="131">D117+D118</f>
        <v>539</v>
      </c>
      <c r="E119" s="6">
        <f t="shared" si="131"/>
        <v>7</v>
      </c>
      <c r="F119" s="6">
        <f t="shared" si="131"/>
        <v>120</v>
      </c>
      <c r="G119" s="6">
        <f t="shared" si="131"/>
        <v>715</v>
      </c>
      <c r="H119" s="6">
        <f t="shared" si="131"/>
        <v>153</v>
      </c>
      <c r="I119" s="6">
        <f t="shared" si="131"/>
        <v>0</v>
      </c>
      <c r="J119" s="6">
        <f t="shared" si="131"/>
        <v>4</v>
      </c>
      <c r="K119" s="6">
        <f t="shared" si="131"/>
        <v>456</v>
      </c>
      <c r="L119" s="6">
        <f t="shared" si="131"/>
        <v>0</v>
      </c>
      <c r="M119" s="6">
        <f t="shared" si="131"/>
        <v>0</v>
      </c>
      <c r="N119" s="6">
        <f t="shared" si="131"/>
        <v>0</v>
      </c>
      <c r="O119" s="6">
        <f t="shared" si="131"/>
        <v>0</v>
      </c>
      <c r="P119" s="6">
        <f t="shared" si="131"/>
        <v>0</v>
      </c>
      <c r="Q119" s="6">
        <f t="shared" si="131"/>
        <v>0</v>
      </c>
      <c r="R119" s="4">
        <f t="shared" si="79"/>
        <v>692</v>
      </c>
    </row>
  </sheetData>
  <mergeCells count="85">
    <mergeCell ref="B111:B113"/>
    <mergeCell ref="B114:B116"/>
    <mergeCell ref="B117:B119"/>
    <mergeCell ref="R4:R5"/>
    <mergeCell ref="B4:C5"/>
    <mergeCell ref="A6:B8"/>
    <mergeCell ref="B96:B98"/>
    <mergeCell ref="B99:B101"/>
    <mergeCell ref="B102:B104"/>
    <mergeCell ref="B105:B107"/>
    <mergeCell ref="B108:B110"/>
    <mergeCell ref="B81:B83"/>
    <mergeCell ref="B84:B86"/>
    <mergeCell ref="B87:B89"/>
    <mergeCell ref="B90:B92"/>
    <mergeCell ref="B93:B95"/>
    <mergeCell ref="B66:B68"/>
    <mergeCell ref="B69:B71"/>
    <mergeCell ref="B72:B74"/>
    <mergeCell ref="B75:B77"/>
    <mergeCell ref="B78:B80"/>
    <mergeCell ref="B51:B53"/>
    <mergeCell ref="B54:B56"/>
    <mergeCell ref="B57:B59"/>
    <mergeCell ref="B60:B62"/>
    <mergeCell ref="B63:B65"/>
    <mergeCell ref="A114:A116"/>
    <mergeCell ref="A117:A119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R2"/>
    <mergeCell ref="Q3:R3"/>
    <mergeCell ref="D4:G4"/>
    <mergeCell ref="H4:K4"/>
    <mergeCell ref="L4:M4"/>
    <mergeCell ref="N4:O4"/>
    <mergeCell ref="P4:Q4"/>
    <mergeCell ref="A4:A5"/>
  </mergeCells>
  <phoneticPr fontId="11" type="noConversion"/>
  <pageMargins left="0.70866141732283505" right="0.70866141732283505" top="0.74803149606299202" bottom="0.74803149606299202" header="0.31496062992126" footer="0.31496062992126"/>
  <pageSetup paperSize="9" scale="77" orientation="landscape" horizontalDpi="200" verticalDpi="300" r:id="rId1"/>
  <rowBreaks count="3" manualBreakCount="3">
    <brk id="29" max="17" man="1"/>
    <brk id="59" max="17" man="1"/>
    <brk id="8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附件1 新能源汽车购置补贴</vt:lpstr>
      <vt:lpstr>附件2 运营补助</vt:lpstr>
      <vt:lpstr>'附件2 运营补助'!Print_Area</vt:lpstr>
      <vt:lpstr>'附件1 新能源汽车购置补贴'!Print_Titles</vt:lpstr>
      <vt:lpstr>'附件2 运营补助'!Print_Titles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geshengzheng</dc:creator>
  <cp:lastModifiedBy>asus</cp:lastModifiedBy>
  <dcterms:created xsi:type="dcterms:W3CDTF">2006-09-13T11:21:00Z</dcterms:created>
  <dcterms:modified xsi:type="dcterms:W3CDTF">2019-11-26T07:10:47Z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